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mareis_pa_gov/Documents/Desktop/"/>
    </mc:Choice>
  </mc:AlternateContent>
  <xr:revisionPtr revIDLastSave="14" documentId="8_{012CE60A-0A5A-4C28-AA2E-6B96FFE96E52}" xr6:coauthVersionLast="47" xr6:coauthVersionMax="47" xr10:uidLastSave="{B1A5F7E5-9E9D-4F35-8E5B-2CC3CB2CE69C}"/>
  <bookViews>
    <workbookView xWindow="-108" yWindow="-108" windowWidth="23256" windowHeight="12576" xr2:uid="{810FDD91-F588-47EF-BC3F-615057B7DE41}"/>
  </bookViews>
  <sheets>
    <sheet name="GreenGov Checklist" sheetId="1" r:id="rId1"/>
  </sheets>
  <definedNames>
    <definedName name="_xlnm._FilterDatabase" localSheetId="0" hidden="1">'GreenGov Checklist'!$A$44:$I$49</definedName>
    <definedName name="_xlnm.Print_Area" localSheetId="0">'GreenGov Checklist'!$A$1:$I$165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6" i="1" l="1"/>
  <c r="H145" i="1"/>
  <c r="H144" i="1"/>
  <c r="I80" i="1" l="1"/>
  <c r="I144" i="1"/>
  <c r="I145" i="1"/>
  <c r="I146" i="1"/>
  <c r="I109" i="1"/>
  <c r="H24" i="1"/>
  <c r="I24" i="1" s="1"/>
  <c r="H110" i="1"/>
  <c r="I110" i="1" s="1"/>
  <c r="H23" i="1"/>
  <c r="I23" i="1" s="1"/>
  <c r="H149" i="1"/>
  <c r="I149" i="1" s="1"/>
  <c r="H96" i="1"/>
  <c r="I96" i="1" s="1"/>
  <c r="H83" i="1"/>
  <c r="I83" i="1" s="1"/>
  <c r="H82" i="1"/>
  <c r="I82" i="1" s="1"/>
  <c r="H81" i="1"/>
  <c r="I81" i="1" s="1"/>
  <c r="H78" i="1"/>
  <c r="I78" i="1" s="1"/>
  <c r="H76" i="1"/>
  <c r="H73" i="1"/>
  <c r="I73" i="1" s="1"/>
  <c r="H65" i="1"/>
  <c r="H63" i="1"/>
  <c r="I63" i="1" s="1"/>
  <c r="H64" i="1"/>
  <c r="I64" i="1" s="1"/>
  <c r="H45" i="1"/>
  <c r="I45" i="1" s="1"/>
  <c r="H29" i="1"/>
  <c r="I29" i="1" s="1"/>
  <c r="H26" i="1"/>
  <c r="H22" i="1"/>
  <c r="I22" i="1" s="1"/>
  <c r="H20" i="1"/>
  <c r="I20" i="1" s="1"/>
  <c r="H18" i="1"/>
  <c r="I18" i="1" s="1"/>
  <c r="H21" i="1"/>
  <c r="I21" i="1" s="1"/>
  <c r="H17" i="1"/>
  <c r="I17" i="1" s="1"/>
  <c r="H66" i="1" l="1"/>
  <c r="H31" i="1" l="1"/>
  <c r="H150" i="1"/>
  <c r="H37" i="1" l="1"/>
  <c r="H30" i="1"/>
  <c r="H130" i="1" l="1"/>
  <c r="H107" i="1"/>
  <c r="H60" i="1"/>
  <c r="H53" i="1"/>
  <c r="H55" i="1"/>
  <c r="H50" i="1"/>
  <c r="H38" i="1"/>
  <c r="H19" i="1"/>
  <c r="S76" i="1"/>
  <c r="S65" i="1"/>
  <c r="S26" i="1"/>
  <c r="I76" i="1" l="1"/>
  <c r="I65" i="1"/>
  <c r="I130" i="1"/>
  <c r="I107" i="1"/>
  <c r="I60" i="1"/>
  <c r="I55" i="1"/>
  <c r="I53" i="1"/>
  <c r="I50" i="1"/>
  <c r="I37" i="1"/>
  <c r="I38" i="1" s="1"/>
  <c r="I30" i="1"/>
  <c r="I19" i="1"/>
  <c r="I150" i="1"/>
  <c r="H159" i="1"/>
  <c r="I159" i="1" s="1"/>
  <c r="H158" i="1"/>
  <c r="H156" i="1"/>
  <c r="I156" i="1" s="1"/>
  <c r="H153" i="1"/>
  <c r="H154" i="1" s="1"/>
  <c r="H143" i="1"/>
  <c r="I143" i="1" s="1"/>
  <c r="H142" i="1"/>
  <c r="I142" i="1" s="1"/>
  <c r="H141" i="1"/>
  <c r="I141" i="1" s="1"/>
  <c r="H139" i="1"/>
  <c r="H138" i="1"/>
  <c r="I138" i="1" s="1"/>
  <c r="H128" i="1"/>
  <c r="I128" i="1" s="1"/>
  <c r="H111" i="1"/>
  <c r="I111" i="1" s="1"/>
  <c r="H108" i="1"/>
  <c r="I108" i="1" s="1"/>
  <c r="H94" i="1"/>
  <c r="I94" i="1" s="1"/>
  <c r="H91" i="1"/>
  <c r="H72" i="1"/>
  <c r="H74" i="1" s="1"/>
  <c r="H58" i="1"/>
  <c r="I58" i="1" s="1"/>
  <c r="H56" i="1"/>
  <c r="I56" i="1" s="1"/>
  <c r="H54" i="1"/>
  <c r="I54" i="1" s="1"/>
  <c r="H49" i="1"/>
  <c r="I49" i="1" s="1"/>
  <c r="H44" i="1"/>
  <c r="I44" i="1" s="1"/>
  <c r="H34" i="1"/>
  <c r="H35" i="1" s="1"/>
  <c r="H32" i="1"/>
  <c r="H16" i="1"/>
  <c r="I16" i="1" s="1"/>
  <c r="H157" i="1"/>
  <c r="I157" i="1" s="1"/>
  <c r="H151" i="1"/>
  <c r="H140" i="1"/>
  <c r="H137" i="1"/>
  <c r="I137" i="1" s="1"/>
  <c r="H129" i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00" i="1"/>
  <c r="I100" i="1" s="1"/>
  <c r="H99" i="1"/>
  <c r="I99" i="1" s="1"/>
  <c r="H95" i="1"/>
  <c r="I95" i="1" s="1"/>
  <c r="H90" i="1"/>
  <c r="I90" i="1" s="1"/>
  <c r="H79" i="1"/>
  <c r="I79" i="1" s="1"/>
  <c r="H77" i="1"/>
  <c r="I77" i="1" s="1"/>
  <c r="H59" i="1"/>
  <c r="I59" i="1" s="1"/>
  <c r="H57" i="1"/>
  <c r="I57" i="1" s="1"/>
  <c r="H48" i="1"/>
  <c r="H47" i="1"/>
  <c r="I47" i="1" s="1"/>
  <c r="H46" i="1"/>
  <c r="H25" i="1"/>
  <c r="I25" i="1" s="1"/>
  <c r="I139" i="1" l="1"/>
  <c r="H147" i="1"/>
  <c r="I84" i="1"/>
  <c r="H84" i="1"/>
  <c r="I86" i="1" s="1"/>
  <c r="I151" i="1"/>
  <c r="H51" i="1"/>
  <c r="H97" i="1"/>
  <c r="I48" i="1"/>
  <c r="I72" i="1"/>
  <c r="I74" i="1" s="1"/>
  <c r="I31" i="1"/>
  <c r="I32" i="1" s="1"/>
  <c r="I34" i="1"/>
  <c r="I35" i="1" s="1"/>
  <c r="H61" i="1"/>
  <c r="H92" i="1"/>
  <c r="I91" i="1"/>
  <c r="I92" i="1" s="1"/>
  <c r="I97" i="1"/>
  <c r="H101" i="1"/>
  <c r="H131" i="1"/>
  <c r="I129" i="1"/>
  <c r="I131" i="1" s="1"/>
  <c r="I153" i="1"/>
  <c r="I154" i="1" s="1"/>
  <c r="H160" i="1"/>
  <c r="I158" i="1"/>
  <c r="I160" i="1" s="1"/>
  <c r="I140" i="1"/>
  <c r="H126" i="1"/>
  <c r="H27" i="1"/>
  <c r="I40" i="1" s="1"/>
  <c r="I165" i="1" s="1"/>
  <c r="B6" i="1" s="1"/>
  <c r="I120" i="1"/>
  <c r="I126" i="1" s="1"/>
  <c r="I46" i="1"/>
  <c r="I101" i="1"/>
  <c r="I26" i="1"/>
  <c r="I61" i="1"/>
  <c r="I66" i="1"/>
  <c r="I147" i="1" l="1"/>
  <c r="I161" i="1" s="1"/>
  <c r="I85" i="1"/>
  <c r="I51" i="1"/>
  <c r="I67" i="1" s="1"/>
  <c r="I68" i="1"/>
  <c r="I133" i="1"/>
  <c r="I103" i="1"/>
  <c r="I27" i="1"/>
  <c r="I39" i="1" s="1"/>
  <c r="I132" i="1"/>
  <c r="I102" i="1"/>
  <c r="I164" i="1" l="1"/>
  <c r="C6" i="1" s="1"/>
  <c r="D6" i="1" s="1"/>
</calcChain>
</file>

<file path=xl/sharedStrings.xml><?xml version="1.0" encoding="utf-8"?>
<sst xmlns="http://schemas.openxmlformats.org/spreadsheetml/2006/main" count="346" uniqueCount="237">
  <si>
    <t xml:space="preserve">Agency Representative Sign-off: </t>
  </si>
  <si>
    <t xml:space="preserve">Agency Executive Sign-off: </t>
  </si>
  <si>
    <t>Points Applicable</t>
  </si>
  <si>
    <t>Points Earned</t>
  </si>
  <si>
    <t>Score</t>
  </si>
  <si>
    <t>Instructions:</t>
  </si>
  <si>
    <t>Scoring:</t>
  </si>
  <si>
    <r>
      <t xml:space="preserve">1. Score will be based upon the percentage of "yes" answers to measures applicable to your Agency. 
2. For measures that do not apply to your Agency, select "not applicable". 
3. </t>
    </r>
    <r>
      <rPr>
        <b/>
        <sz val="11"/>
        <color theme="4" tint="-0.249977111117893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4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the GreenGov Program.  
4. </t>
    </r>
    <r>
      <rPr>
        <b/>
        <sz val="11"/>
        <color theme="9" tint="-0.249977111117893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highlighted measures valued at </t>
    </r>
    <r>
      <rPr>
        <b/>
        <sz val="11"/>
        <color theme="9" tint="-0.249977111117893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points are direct initiatives of GreenGov Agency Focus Groups.</t>
    </r>
  </si>
  <si>
    <t>Contact GreenGov:</t>
  </si>
  <si>
    <t xml:space="preserve">Phone: 717-787-4987     Email: RA-GSGreenGov@pa.gov     Web: dgs.pa.gov/GreenGov </t>
  </si>
  <si>
    <t>I</t>
  </si>
  <si>
    <t>Benchmarking and Evaluation</t>
  </si>
  <si>
    <t>Facility Benchmarking</t>
  </si>
  <si>
    <t>Yes</t>
  </si>
  <si>
    <t>No</t>
  </si>
  <si>
    <t>N/A</t>
  </si>
  <si>
    <t>Points Value</t>
  </si>
  <si>
    <t>1   A</t>
  </si>
  <si>
    <r>
      <t>Maintained an inventory of all owned and leased b</t>
    </r>
    <r>
      <rPr>
        <sz val="11"/>
        <rFont val="Calibri"/>
        <family val="2"/>
        <scheme val="minor"/>
      </rPr>
      <t>uildings and</t>
    </r>
    <r>
      <rPr>
        <sz val="11"/>
        <color theme="1"/>
        <rFont val="Calibri"/>
        <family val="2"/>
        <scheme val="minor"/>
      </rPr>
      <t xml:space="preserve"> square footage </t>
    </r>
    <r>
      <rPr>
        <sz val="11"/>
        <rFont val="Calibri"/>
        <family val="2"/>
        <scheme val="minor"/>
      </rPr>
      <t>figures for use in DG</t>
    </r>
    <r>
      <rPr>
        <sz val="11"/>
        <color theme="1"/>
        <rFont val="Calibri"/>
        <family val="2"/>
        <scheme val="minor"/>
      </rPr>
      <t>S TRIRIGA &amp; EnergyCAP systems?</t>
    </r>
    <r>
      <rPr>
        <sz val="11"/>
        <rFont val="Calibri"/>
        <family val="2"/>
        <scheme val="minor"/>
      </rPr>
      <t xml:space="preserve"> </t>
    </r>
  </si>
  <si>
    <t>1   B</t>
  </si>
  <si>
    <t>1   C</t>
  </si>
  <si>
    <t>Participated in the Commonwealth Utility Benchmarking Initiative (CUBI) through the EnergyCAP Agency Workplan by assigning &amp; maintaining "Agency Liaison", "Core User" and other roles?</t>
  </si>
  <si>
    <t>1   D</t>
  </si>
  <si>
    <t>Utilized EnergyCAP for the evaluation of utility bills regarding consumption trends, usage spikes, billing anomalies and established reduction targets for continued energy savings?</t>
  </si>
  <si>
    <t>1   E</t>
  </si>
  <si>
    <t>Established an Executive-level energy portfolio report for your agency's facilities through the EnergyCAP System?</t>
  </si>
  <si>
    <t>1   F</t>
  </si>
  <si>
    <t>Participated in the High-Performance Lease Program through partnership with DGS Bureau of Real Estate, GreenGov and Lessor by conducting an energy audit and establishing energy efficiency goals in a lease facility?</t>
  </si>
  <si>
    <t>1   G</t>
  </si>
  <si>
    <t>Worked with a Lessor to establish a utility bill tracking program for at least 1 facility that does not meet the 20k square foot and greater office space threshold for the High-Performance Lease Program?</t>
  </si>
  <si>
    <t>1   H</t>
  </si>
  <si>
    <t>Utilized the DGS Consulting Services ITQ 4400007410 to procure at least 1 ASHRAE Energy Audit and/or EnergyStar Building Certification within a facility owned or leased by your Agency?</t>
  </si>
  <si>
    <t>1   I</t>
  </si>
  <si>
    <t>Received Act 129 or other energy conservation or sustainability incentive program rebates?</t>
  </si>
  <si>
    <t>1   J</t>
  </si>
  <si>
    <t xml:space="preserve">Points Total </t>
  </si>
  <si>
    <t>Transportation Benchmarking</t>
  </si>
  <si>
    <t>2   A</t>
  </si>
  <si>
    <t>2   B</t>
  </si>
  <si>
    <t xml:space="preserve">Evaluated passenger vehicle assignments to identify ideal locations for the delivery of EV charging station projects as part of a high-efficiency vehicle fleet plan? </t>
  </si>
  <si>
    <t>2   C</t>
  </si>
  <si>
    <t>Utilized vehicle telematic systems to accurately track performance figures of your entire traveling fleet?</t>
  </si>
  <si>
    <t>Products and Materials</t>
  </si>
  <si>
    <t>3   A</t>
  </si>
  <si>
    <t>Renewable Energy Opportunity Evaluation</t>
  </si>
  <si>
    <t>4   A</t>
  </si>
  <si>
    <t>Identified facility(s) with opportunity for renewable energy and analyzed return on investment?</t>
  </si>
  <si>
    <t xml:space="preserve">Total Points Earned for Benchmarking and Evaluations (I) </t>
  </si>
  <si>
    <t xml:space="preserve">Total Points Available for Benchmarking and Evaluations (I) </t>
  </si>
  <si>
    <t>II</t>
  </si>
  <si>
    <t>Buildings and Structures</t>
  </si>
  <si>
    <t>Operations and Maintenance</t>
  </si>
  <si>
    <t>5   A</t>
  </si>
  <si>
    <t>Completed annual inspections of building systems, components and envelope to take advantage of equipment warranty periods and/or facility maintenance contracts?</t>
  </si>
  <si>
    <t>5   B</t>
  </si>
  <si>
    <t>5   C</t>
  </si>
  <si>
    <t>Installed light fixture dimmers, occupancy/motion sensors and timers to reduce energy consumption (though partnership with DGS or other)?</t>
  </si>
  <si>
    <t>5   D</t>
  </si>
  <si>
    <t>Inspected entry doors and windows for proper closing and sealing and ensured proper use and function to reduce energy loss?</t>
  </si>
  <si>
    <t>5   E</t>
  </si>
  <si>
    <r>
      <t xml:space="preserve">Utilized Infrared Scanning (IR) for the identification of insufficient insulation, moisture infiltration and electrical anomalies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</si>
  <si>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5   F</t>
  </si>
  <si>
    <r>
      <t xml:space="preserve">Utilized Infrared Scanning (IR) for the identification of insufficient insulation, moisture infiltration and electrical anomalies in </t>
    </r>
    <r>
      <rPr>
        <b/>
        <sz val="11"/>
        <rFont val="Calibri"/>
        <family val="2"/>
        <scheme val="minor"/>
      </rPr>
      <t>more than 1</t>
    </r>
    <r>
      <rPr>
        <sz val="11"/>
        <color theme="1"/>
        <rFont val="Calibri"/>
        <family val="2"/>
        <scheme val="minor"/>
      </rPr>
      <t xml:space="preserve"> facility?</t>
    </r>
  </si>
  <si>
    <t>5   G</t>
  </si>
  <si>
    <t>Performed commissioning or recommissioning of building operational systems to maintain peak efficiency, air quality, thermal comfort and interior acoustics?</t>
  </si>
  <si>
    <t>Building Systems Efficiency</t>
  </si>
  <si>
    <t>6   A</t>
  </si>
  <si>
    <t xml:space="preserve">Accepted an investment-grade audit as part of a new Guaranteed Energy Savings Act (GESA) contract with DGS for improving building system efficiency? </t>
  </si>
  <si>
    <t>6   B</t>
  </si>
  <si>
    <t>Optimized building automation systems for energy efficiency consistent with building occupancy in all facilities?</t>
  </si>
  <si>
    <t>6   C</t>
  </si>
  <si>
    <r>
      <t xml:space="preserve">Upgraded </t>
    </r>
    <r>
      <rPr>
        <b/>
        <sz val="11"/>
        <rFont val="Calibri"/>
        <family val="2"/>
        <scheme val="minor"/>
      </rPr>
      <t>25%</t>
    </r>
    <r>
      <rPr>
        <sz val="11"/>
        <color theme="1"/>
        <rFont val="Calibri"/>
        <family val="2"/>
        <scheme val="minor"/>
      </rPr>
      <t xml:space="preserve"> or greater of lighting and fixtures to LED? </t>
    </r>
  </si>
  <si>
    <t>6   D</t>
  </si>
  <si>
    <t>Installed programmable thermostats and system meters to reduce energy consumption?</t>
  </si>
  <si>
    <t>6   E</t>
  </si>
  <si>
    <r>
      <t xml:space="preserve">Installed low flow plumbing fixtures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facility?</t>
    </r>
  </si>
  <si>
    <t>6   F</t>
  </si>
  <si>
    <r>
      <t xml:space="preserve">Installed low flow plumbing fixtures </t>
    </r>
    <r>
      <rPr>
        <b/>
        <sz val="11"/>
        <color theme="1"/>
        <rFont val="Calibri"/>
        <family val="2"/>
        <scheme val="minor"/>
      </rPr>
      <t>within all</t>
    </r>
    <r>
      <rPr>
        <sz val="11"/>
        <color theme="1"/>
        <rFont val="Calibri"/>
        <family val="2"/>
        <scheme val="minor"/>
      </rPr>
      <t xml:space="preserve"> facilities?</t>
    </r>
  </si>
  <si>
    <t>6   G</t>
  </si>
  <si>
    <t>Installed on-demand or heat-pump hot water heaters?</t>
  </si>
  <si>
    <t>6   H</t>
  </si>
  <si>
    <t>Installed high-efficiency HVAC systems and/or those that utilize geothermal and energy recovery components?</t>
  </si>
  <si>
    <t>High-Performance Buildings</t>
  </si>
  <si>
    <t>7   A</t>
  </si>
  <si>
    <t xml:space="preserve">Incorporated high-performance building designs, techniques and materials into the design of a facility project? </t>
  </si>
  <si>
    <t>7   B</t>
  </si>
  <si>
    <t>Achieved a measurable 10% reduction in energy consumption over ANSI/ASHRAE/IES Standard 90.1.2016 for any project (and/or achieved certification(s) including LEED, EnergyStar, etc.)?</t>
  </si>
  <si>
    <t>7   C</t>
  </si>
  <si>
    <r>
      <t xml:space="preserve">Partnered with Public Works for the planning and/or delivery of a Sustainable high-performance new construction and/or facility renovation project with performance that </t>
    </r>
    <r>
      <rPr>
        <b/>
        <sz val="11"/>
        <color theme="1"/>
        <rFont val="Calibri"/>
        <family val="2"/>
        <scheme val="minor"/>
      </rPr>
      <t>exceeds</t>
    </r>
    <r>
      <rPr>
        <sz val="11"/>
        <color theme="1"/>
        <rFont val="Calibri"/>
        <family val="2"/>
        <scheme val="minor"/>
      </rPr>
      <t xml:space="preserve"> ANSI/ASHRAE/IES Standard 90.1.2016?</t>
    </r>
  </si>
  <si>
    <t xml:space="preserve">Total Points Earned for Buildings and Structures (II) </t>
  </si>
  <si>
    <t xml:space="preserve">Total Points Available for Buildings and Structures (II) </t>
  </si>
  <si>
    <t>III</t>
  </si>
  <si>
    <t>Transportation</t>
  </si>
  <si>
    <t>8   A</t>
  </si>
  <si>
    <t xml:space="preserve">Utilized vehicle telematic systems to accurately track maintenance, consumption and use figures for your fleet? </t>
  </si>
  <si>
    <t>8   B</t>
  </si>
  <si>
    <t>Vehicle Efficiency (utilization of EV's and PHEV's)</t>
  </si>
  <si>
    <t>9   A</t>
  </si>
  <si>
    <t>9   B</t>
  </si>
  <si>
    <r>
      <t xml:space="preserve">Installed electric vehicle charging stations in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location to support your high-efficiency vehicle fleet plan? </t>
    </r>
  </si>
  <si>
    <t>9   C</t>
  </si>
  <si>
    <r>
      <t xml:space="preserve">Installed </t>
    </r>
    <r>
      <rPr>
        <b/>
        <sz val="11"/>
        <color theme="1"/>
        <rFont val="Calibri"/>
        <family val="2"/>
        <scheme val="minor"/>
      </rPr>
      <t>50% additional</t>
    </r>
    <r>
      <rPr>
        <sz val="11"/>
        <color theme="1"/>
        <rFont val="Calibri"/>
        <family val="2"/>
        <scheme val="minor"/>
      </rPr>
      <t xml:space="preserve"> electric vehicle charging stations to support your high-efficiency vehicle fleet plan (or enough to support 25% of your total passenger fleet)?</t>
    </r>
    <r>
      <rPr>
        <sz val="11"/>
        <color rgb="FFFF0000"/>
        <rFont val="Calibri"/>
        <family val="2"/>
        <scheme val="minor"/>
      </rPr>
      <t xml:space="preserve"> </t>
    </r>
  </si>
  <si>
    <t>9   D</t>
  </si>
  <si>
    <r>
      <t xml:space="preserve">Purchased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battery electric and/or plug-in hybrid electric vehicle?</t>
    </r>
  </si>
  <si>
    <t>9   E</t>
  </si>
  <si>
    <r>
      <t xml:space="preserve">Purchased </t>
    </r>
    <r>
      <rPr>
        <b/>
        <sz val="11"/>
        <rFont val="Calibri"/>
        <family val="2"/>
        <scheme val="minor"/>
      </rPr>
      <t>50% additional</t>
    </r>
    <r>
      <rPr>
        <sz val="11"/>
        <rFont val="Calibri"/>
        <family val="2"/>
        <scheme val="minor"/>
      </rPr>
      <t xml:space="preserve"> battery electric and/or plug-in electric hybrid vehicles (or met 25% of your total passenger fleet)?</t>
    </r>
  </si>
  <si>
    <t>9   F</t>
  </si>
  <si>
    <r>
      <t xml:space="preserve">Downsized </t>
    </r>
    <r>
      <rPr>
        <b/>
        <sz val="11"/>
        <color theme="1"/>
        <rFont val="Calibri"/>
        <family val="2"/>
        <scheme val="minor"/>
      </rPr>
      <t>at least 1</t>
    </r>
    <r>
      <rPr>
        <sz val="11"/>
        <color theme="1"/>
        <rFont val="Calibri"/>
        <family val="2"/>
        <scheme val="minor"/>
      </rPr>
      <t xml:space="preserve"> fleet vehicle with a smaller and/or more efficient vehicle for the work task?</t>
    </r>
  </si>
  <si>
    <t>9   G</t>
  </si>
  <si>
    <t>Procured and utilized the most efficient light, medium and heavy-duty vehicle(s) for the operational need or work task as part of a high-efficiency vehicle fleet plan?</t>
  </si>
  <si>
    <t>9   H</t>
  </si>
  <si>
    <r>
      <rPr>
        <b/>
        <sz val="11"/>
        <color theme="1"/>
        <rFont val="Calibri"/>
        <family val="2"/>
        <scheme val="minor"/>
      </rPr>
      <t>Permanently</t>
    </r>
    <r>
      <rPr>
        <sz val="11"/>
        <color theme="1"/>
        <rFont val="Calibri"/>
        <family val="2"/>
        <scheme val="minor"/>
      </rPr>
      <t xml:space="preserve"> returned a vehicle(s) to DGS Bureau of Vehicle Management resulting in a smaller, therefore more efficient overall fleet? (turned in fixed asset tag)</t>
    </r>
  </si>
  <si>
    <t xml:space="preserve">Total Points Earned for Transportation (III) </t>
  </si>
  <si>
    <t xml:space="preserve">Total Points Available for Transportation (III) </t>
  </si>
  <si>
    <t>IV</t>
  </si>
  <si>
    <t>Procurement</t>
  </si>
  <si>
    <t>10  A</t>
  </si>
  <si>
    <t xml:space="preserve">Procured environmentally preferred and sustainable products and equipment? </t>
  </si>
  <si>
    <t>10  B</t>
  </si>
  <si>
    <r>
      <t xml:space="preserve">Purchased or utilized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environmentally preferred and/or sustainable product or equipment not previously procured for use by your agency?</t>
    </r>
  </si>
  <si>
    <t>Recycling</t>
  </si>
  <si>
    <t>11  A</t>
  </si>
  <si>
    <r>
      <t>Collected and processed</t>
    </r>
    <r>
      <rPr>
        <b/>
        <sz val="11"/>
        <color theme="1"/>
        <rFont val="Calibri"/>
        <family val="2"/>
        <scheme val="minor"/>
      </rPr>
      <t xml:space="preserve"> new</t>
    </r>
    <r>
      <rPr>
        <sz val="11"/>
        <color theme="1"/>
        <rFont val="Calibri"/>
        <family val="2"/>
        <scheme val="minor"/>
      </rPr>
      <t xml:space="preserve"> recyclable material(s) in an effort to move toward </t>
    </r>
    <r>
      <rPr>
        <b/>
        <sz val="11"/>
        <color theme="1"/>
        <rFont val="Calibri"/>
        <family val="2"/>
        <scheme val="minor"/>
      </rPr>
      <t>zero waste</t>
    </r>
    <r>
      <rPr>
        <sz val="11"/>
        <color theme="1"/>
        <rFont val="Calibri"/>
        <family val="2"/>
        <scheme val="minor"/>
      </rPr>
      <t xml:space="preserve"> facilities?</t>
    </r>
  </si>
  <si>
    <t>11  B</t>
  </si>
  <si>
    <t>Established or participated in a recycling program?</t>
  </si>
  <si>
    <t>11  C</t>
  </si>
  <si>
    <t>Established or participated in a recycling program that incorporates organic and food waste materials?</t>
  </si>
  <si>
    <t>Cleaning</t>
  </si>
  <si>
    <t>12  A</t>
  </si>
  <si>
    <t>12  B</t>
  </si>
  <si>
    <t xml:space="preserve">Total Points Earned for Products and Materials (IV) </t>
  </si>
  <si>
    <t xml:space="preserve">Total Points Available for Products and Materials (IV) </t>
  </si>
  <si>
    <t>V</t>
  </si>
  <si>
    <t>Culture</t>
  </si>
  <si>
    <t xml:space="preserve">Employee Engagement </t>
  </si>
  <si>
    <t>13  A</t>
  </si>
  <si>
    <t>13  B</t>
  </si>
  <si>
    <t>13  C</t>
  </si>
  <si>
    <t>Implemented a formal training program for staff to increase awareness and opportunities to lead-by-example in the areas including: climate, energy and/or sustainability?</t>
  </si>
  <si>
    <t>13  D</t>
  </si>
  <si>
    <t>Solicited employee feedback in regard to the improvement of processes and operations within their areas (LEAN principles)?</t>
  </si>
  <si>
    <t>13  E</t>
  </si>
  <si>
    <t xml:space="preserve">Educated and/or provided tools to employees for the evaluation of business travel carbon footprint generated through all forms of transportation including multimodal (bus, train, air, etc.)? </t>
  </si>
  <si>
    <t>13  F</t>
  </si>
  <si>
    <t>Promoted alternative commuting options including mass transit, carpooling and walking &amp; biking (could include building occupant surveys on commuting practices to enhance existing programs)?</t>
  </si>
  <si>
    <t>13  G</t>
  </si>
  <si>
    <t>Fostered interest in sustainability, reduction and recycling with employees through sponsorship of programs, initiatives and events?</t>
  </si>
  <si>
    <t>13  H</t>
  </si>
  <si>
    <t>13  I</t>
  </si>
  <si>
    <t>Established or participated in a litter reduction plan, initiative or survey?</t>
  </si>
  <si>
    <t>13  J</t>
  </si>
  <si>
    <t>Established and supported an employee award and/or incentive program for participation in sustainability?</t>
  </si>
  <si>
    <t>13  K</t>
  </si>
  <si>
    <t>Solicited employee feedback in regard to occupant comfort and perceived performance of building systems within their space?</t>
  </si>
  <si>
    <t>13  L</t>
  </si>
  <si>
    <t>Promoted the use of stairs instead of elevators wherever possible for energy conservation?</t>
  </si>
  <si>
    <t>13  M</t>
  </si>
  <si>
    <t>13  N</t>
  </si>
  <si>
    <t>Promoted waste reduction measures (such as; use of coffee mugs, utensils instead of disposable products)?</t>
  </si>
  <si>
    <t>13  O</t>
  </si>
  <si>
    <t>Promoted energy-saving measures (such as; turning off lights when not needed, HVAC setbacks)?</t>
  </si>
  <si>
    <t>13  P</t>
  </si>
  <si>
    <t>Promoted water saving measures (such as; water bottle filling stations and low-flow fixtures)?</t>
  </si>
  <si>
    <t>13  Q</t>
  </si>
  <si>
    <t>13  R</t>
  </si>
  <si>
    <t>Public Engagement</t>
  </si>
  <si>
    <t>14  A</t>
  </si>
  <si>
    <t>14  B</t>
  </si>
  <si>
    <r>
      <t xml:space="preserve">Integrated a </t>
    </r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sustainability policy and/or practice within operations with the public and/or outside business partners?</t>
    </r>
  </si>
  <si>
    <t>14  C</t>
  </si>
  <si>
    <t xml:space="preserve">Total Points Earned for Culture (V) </t>
  </si>
  <si>
    <t xml:space="preserve">Total Points Available for Culture (V) </t>
  </si>
  <si>
    <t>VI</t>
  </si>
  <si>
    <t>15  A</t>
  </si>
  <si>
    <t>16  A</t>
  </si>
  <si>
    <t>16  B</t>
  </si>
  <si>
    <t>Resilience</t>
  </si>
  <si>
    <t>17  A</t>
  </si>
  <si>
    <t xml:space="preserve">Trained multiple staff members on maintaining building systems at high-performance levels to ensure consistent operations including programs &amp; certifications (Ex: Building Operator Certification (BOC))? </t>
  </si>
  <si>
    <r>
      <t xml:space="preserve">Implemented a training and/or credential plan for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facilities staff on building systems in which they oversee?</t>
    </r>
  </si>
  <si>
    <t>Established and/or maintained periodic inspections and testing on back-up generators, UPS units and other critical infrastructure such as network and communications equipment?</t>
  </si>
  <si>
    <t>Participated in public utility programs that reduce demand on the electrical supply grid?</t>
  </si>
  <si>
    <t>Participated in storm water projects or partnerships with municipalities or outside partners to reduce and alleviate storm water impacts?</t>
  </si>
  <si>
    <t>Identified properties utilized by your organization that are located within a flood plain, established protocols for a flood event and ensured that critical infrastructure &amp; systems are out of flood-prone areas?</t>
  </si>
  <si>
    <t>18  A</t>
  </si>
  <si>
    <t>Purchased alternative fuel vehicles and/or alternative fuel technology within your fleet apart from battery electric and hybrid electric vehicles, such as CNG, LNG, LPG, hydrogen?</t>
  </si>
  <si>
    <t>Prepared and practiced Continuity of Operations Plans (COOP) to enhance readiness and ensure continued operations of your agency?</t>
  </si>
  <si>
    <t xml:space="preserve">Partnered with lead agencies on the development, awareness and implementation of solutions to health, natural disaster and environmental threats? </t>
  </si>
  <si>
    <t xml:space="preserve">Total points earned for Resiliency (VII) </t>
  </si>
  <si>
    <t xml:space="preserve">Total points available for Resiliency (VII) </t>
  </si>
  <si>
    <t xml:space="preserve">Overall Total Points Earned  </t>
  </si>
  <si>
    <t xml:space="preserve">Overall Total Points Available  </t>
  </si>
  <si>
    <t>15  B</t>
  </si>
  <si>
    <t>15  C</t>
  </si>
  <si>
    <t>15  D</t>
  </si>
  <si>
    <t>15  E</t>
  </si>
  <si>
    <t>15  F</t>
  </si>
  <si>
    <t>15  G</t>
  </si>
  <si>
    <t>Participated in the GreenGov Facility Energy Management System, (EnMS) in at least one facility as part of the development of the facility's comprehensive energy evaluation and action plan?</t>
  </si>
  <si>
    <t>Reduced vehicle miles traveled (VMT) through the use of Microsoft Teams conferencing and remote classroom training options?</t>
  </si>
  <si>
    <t>Consolidated floor-standing printers, copiers, vending machines and other equipment for energy conservation (if already completed = N/A)?</t>
  </si>
  <si>
    <t>Evaluated opportunities to enhance storm water management programs for increases in water quality, water resource management and infrastructure preservation (e.g., overflow vaults &amp; tanks, snow melt systems)?</t>
  </si>
  <si>
    <r>
      <t xml:space="preserve">Developed, implemented, and maintained a </t>
    </r>
    <r>
      <rPr>
        <b/>
        <sz val="11"/>
        <rFont val="Calibri"/>
        <family val="2"/>
        <scheme val="minor"/>
      </rPr>
      <t>written</t>
    </r>
    <r>
      <rPr>
        <sz val="11"/>
        <rFont val="Calibri"/>
        <family val="2"/>
        <scheme val="minor"/>
      </rPr>
      <t xml:space="preserve"> plan for your space portfolio to identify opportunities for consolidation of space leading to cost, energy and carbon footprint savings?</t>
    </r>
  </si>
  <si>
    <t xml:space="preserve">Developed, implemented, and maintained a comprehensive list of environmentally preferred and sustainable products and equipment procured by your agency (i.e. EnergyStar, FSC Certified, GreenGuard, GreenSeal, USDA Bio-Preferred, EPEAT, WaterSense or other)? </t>
  </si>
  <si>
    <t>Developed, implemented, and maintained policy measures and business procedures for the reduction of Vehicle Miles Traveled (VMT) for items such as in-person meetings and other employee interactions?</t>
  </si>
  <si>
    <t>Developed, implemented, and maintained green cleaning policies and services within leased space?</t>
  </si>
  <si>
    <t>Developed, implemented, and maintained an Agency Sustainability Team consistent with the requirements set forth within Management Directive 720.05, consisting of multiple disciplines and executive staff?</t>
  </si>
  <si>
    <t>Developed, implemented, and maintained a Sustainability Communications Plan for the continued messaging of sustainability policies, practices and initiatives throughout your organization?</t>
  </si>
  <si>
    <t>Developed, implemented, and maintained a paper usage reduction policy (such as; print what is needed, print both sides, print black &amp; white, track printing by employee)?</t>
  </si>
  <si>
    <t>Developed, implemented, and maintained programs, events and press to engage and educate the public in sustainability initiatives and actions?</t>
  </si>
  <si>
    <r>
      <t>Developed, implemented, and maintained a sustainability policy and/or practice</t>
    </r>
    <r>
      <rPr>
        <b/>
        <sz val="11"/>
        <rFont val="Calibri"/>
        <family val="2"/>
        <scheme val="minor"/>
      </rPr>
      <t xml:space="preserve"> plan</t>
    </r>
    <r>
      <rPr>
        <sz val="11"/>
        <rFont val="Calibri"/>
        <family val="2"/>
        <scheme val="minor"/>
      </rPr>
      <t xml:space="preserve"> within operations with the public and/or outside business partners?</t>
    </r>
  </si>
  <si>
    <t>Developed, implemented, and maintained home-headquarter work options for staff that result in permanent reductions in carbon footprint associated with travel?</t>
  </si>
  <si>
    <t xml:space="preserve">Developed, implemented, and maintained plans and procedures and identified contracts for the procurement of goods and services for COOP and/or natural disaster events? </t>
  </si>
  <si>
    <t>Developed, implemented, and maintained a COOP Communications &amp; Training Plan for the continued messaging and implementation of COOP policies, practices and initiatives throughout your organization?</t>
  </si>
  <si>
    <r>
      <t xml:space="preserve">Developed, implemented, and maintained a telework plan for </t>
    </r>
    <r>
      <rPr>
        <b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employees in the event of health, natural disaster and environmental threats?</t>
    </r>
  </si>
  <si>
    <t>Developed, implemented, and maintained a high-efficiency vehicle plan including battery electric and/or plug-in hybrid vehicle(s) and supporting infrastructure (charging stations) to achieve the 25% fleet goal?</t>
  </si>
  <si>
    <t>Developed, implemented, and maintained executive-level fleet reports including, classification, mileage, consumption, emission and costs for the purposes of VMT reduction and fuel economy improvements?</t>
  </si>
  <si>
    <t>Developed, implemented, and maintained a Recycling Communications Plan for the continued messaging of recycling policies, practices and initiatives throughout your organization?</t>
  </si>
  <si>
    <t>15  H</t>
  </si>
  <si>
    <t>15  I</t>
  </si>
  <si>
    <t>18  B</t>
  </si>
  <si>
    <t>18  C</t>
  </si>
  <si>
    <t>18  D</t>
  </si>
  <si>
    <t>13  S</t>
  </si>
  <si>
    <t>Developed, implemented, and maintained a public-facing Sustainability Webpage for your agency that showcases your actions, efforts, plans and successes in relation to the UN Sustainable Development Goals?</t>
  </si>
  <si>
    <t>1   K</t>
  </si>
  <si>
    <t>15  J</t>
  </si>
  <si>
    <t>Developed, implemented, and maintained green cleaning policies and services within Commonwealth-owned space, including environmentally preferred products, integrated pest management, etc.?</t>
  </si>
  <si>
    <t>Continued to maintain renewable energy electricity accounts within the DGS PA PULSE Project which offsets greater than 40% of the Commonwealth's electricity with solar?</t>
  </si>
  <si>
    <t>Completed energy resiliency components within at least 1 facility including, but not limited to; battery storage, solar-ready construction, microgrid or other renewable energy equipment?</t>
  </si>
  <si>
    <t>Developed a written plan for the integration of energy resiliency components within at least 1 facility including, but not limited to; battery storage, solar-ready construction, microgrid or other renewable energy equipment?</t>
  </si>
  <si>
    <r>
      <t>1. Review each measure and answer based upon actions of your Agency within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fiscal year of July 1, 2023 through June 30, 2024.        
2. As each measure is evaluated, begin with the following preface: </t>
    </r>
    <r>
      <rPr>
        <b/>
        <sz val="11"/>
        <color rgb="FF8E0000"/>
        <rFont val="Calibri"/>
        <family val="2"/>
        <scheme val="minor"/>
      </rPr>
      <t>"Since July 2023, as an Agency have you..."</t>
    </r>
    <r>
      <rPr>
        <sz val="11"/>
        <color theme="1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
3. The Checklist will automatically tally all points earned based upon measures applicable to your Agency.
4. Once completed, type in your Agency sign-offs above and save the document with your Agency name in the title.
5. Email the completed Checklist to: RA-GSGreenGov@pa.gov by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8E0000"/>
        <rFont val="Calibri"/>
        <family val="2"/>
        <scheme val="minor"/>
      </rPr>
      <t>Friday, August 30, 2024</t>
    </r>
    <r>
      <rPr>
        <sz val="11"/>
        <rFont val="Calibri"/>
        <family val="2"/>
        <scheme val="minor"/>
      </rPr>
      <t>.</t>
    </r>
  </si>
  <si>
    <t>Since July 2023, as an Agency have you…</t>
  </si>
  <si>
    <t xml:space="preserve"> Rev. 3/25/2024</t>
  </si>
  <si>
    <t xml:space="preserve">             GreenGov Agency Certification Checklist 
                     Fiscal Year 2023-2024 Reporting</t>
  </si>
  <si>
    <r>
      <t xml:space="preserve">Achieved an overall 3% reduction of energy consumption within the </t>
    </r>
    <r>
      <rPr>
        <b/>
        <sz val="11"/>
        <rFont val="Calibri"/>
        <family val="2"/>
        <scheme val="minor"/>
      </rPr>
      <t>past</t>
    </r>
    <r>
      <rPr>
        <sz val="11"/>
        <color theme="1"/>
        <rFont val="Calibri"/>
        <family val="2"/>
        <scheme val="minor"/>
      </rPr>
      <t xml:space="preserve"> Fiscal Year (2023-2024) through the participation in energy reduction programs and delivery of energy-saving projects?</t>
    </r>
  </si>
  <si>
    <t>Developed, implemented, and maintained maintenance plans and/or contracts for your facilities to ensure peak operations (Ex: General Services Administration Public Building Maintenance Standards)?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</si>
</sst>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0"/>
      <color rgb="FFC00000"/>
      <name val="Lucida Handwriting"/>
      <family val="4"/>
    </font>
    <font>
      <i/>
      <sz val="10"/>
      <color rgb="FFC00000"/>
      <name val="Lucida Handwriting"/>
      <family val="4"/>
    </font>
    <font>
      <b/>
      <sz val="11"/>
      <color theme="4" tint="-0.249977111117893"/>
      <name val="Calibri"/>
      <family val="2"/>
      <scheme val="minor"/>
    </font>
    <font>
      <b/>
      <sz val="11"/>
      <color rgb="FF8E0000"/>
      <name val="Calibri"/>
      <family val="2"/>
      <scheme val="minor"/>
    </font>
    <font>
      <b/>
      <i/>
      <sz val="13"/>
      <color rgb="FF8E0000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5A03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2" fillId="0" borderId="5" xfId="0" applyFont="1" applyBorder="1" applyAlignment="1" applyProtection="1">
      <alignment wrapText="1"/>
      <protection locked="0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2" fillId="0" borderId="5" xfId="0" applyFont="1" applyBorder="1" applyAlignment="1" applyProtection="1">
      <alignment wrapText="1"/>
      <protection locked="0"/>
    </xf>
    <xf numFmtId="0" fontId="23" fillId="0" borderId="5" xfId="0" applyFont="1" applyBorder="1" applyAlignment="1" applyProtection="1">
      <alignment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9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5" xfId="0" applyFont="1" applyBorder="1" applyAlignment="1">
      <alignment horizontal="left" wrapText="1"/>
    </xf>
    <xf numFmtId="0" fontId="27" fillId="0" borderId="5" xfId="0" applyFont="1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5A03C"/>
      <color rgb="FF8E0000"/>
      <color rgb="FF84DCF9"/>
      <color rgb="FF549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6" lockText="1" noThreeD="1"/>
</file>

<file path=xl/ctrlProps/ctrlProp10.xml><?xml version="1.0" encoding="utf-8"?>
<formControlPr xmlns="http://schemas.microsoft.com/office/spreadsheetml/2009/9/main" objectType="CheckBox" fmlaLink="$E$20" lockText="1" noThreeD="1"/>
</file>

<file path=xl/ctrlProps/ctrlProp100.xml><?xml version="1.0" encoding="utf-8"?>
<formControlPr xmlns="http://schemas.microsoft.com/office/spreadsheetml/2009/9/main" objectType="CheckBox" fmlaLink="$E$54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G$54" lockText="1" noThreeD="1"/>
</file>

<file path=xl/ctrlProps/ctrlProp103.xml><?xml version="1.0" encoding="utf-8"?>
<formControlPr xmlns="http://schemas.microsoft.com/office/spreadsheetml/2009/9/main" objectType="CheckBox" fmlaLink="$E$55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fmlaLink="$G$55" lockText="1" noThreeD="1"/>
</file>

<file path=xl/ctrlProps/ctrlProp106.xml><?xml version="1.0" encoding="utf-8"?>
<formControlPr xmlns="http://schemas.microsoft.com/office/spreadsheetml/2009/9/main" objectType="CheckBox" fmlaLink="$E$56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fmlaLink="$G$56" lockText="1" noThreeD="1"/>
</file>

<file path=xl/ctrlProps/ctrlProp109.xml><?xml version="1.0" encoding="utf-8"?>
<formControlPr xmlns="http://schemas.microsoft.com/office/spreadsheetml/2009/9/main" objectType="CheckBox" fmlaLink="$E$5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$G$59" lockText="1" noThreeD="1"/>
</file>

<file path=xl/ctrlProps/ctrlProp112.xml><?xml version="1.0" encoding="utf-8"?>
<formControlPr xmlns="http://schemas.microsoft.com/office/spreadsheetml/2009/9/main" objectType="CheckBox" fmlaLink="$E$57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fmlaLink="$G$57" lockText="1" noThreeD="1"/>
</file>

<file path=xl/ctrlProps/ctrlProp115.xml><?xml version="1.0" encoding="utf-8"?>
<formControlPr xmlns="http://schemas.microsoft.com/office/spreadsheetml/2009/9/main" objectType="CheckBox" fmlaLink="$E$58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fmlaLink="$G$58" lockText="1" noThreeD="1"/>
</file>

<file path=xl/ctrlProps/ctrlProp118.xml><?xml version="1.0" encoding="utf-8"?>
<formControlPr xmlns="http://schemas.microsoft.com/office/spreadsheetml/2009/9/main" objectType="CheckBox" fmlaLink="$E$60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E$21" lockText="1" noThreeD="1"/>
</file>

<file path=xl/ctrlProps/ctrlProp120.xml><?xml version="1.0" encoding="utf-8"?>
<formControlPr xmlns="http://schemas.microsoft.com/office/spreadsheetml/2009/9/main" objectType="CheckBox" fmlaLink="$G$60" lockText="1" noThreeD="1"/>
</file>

<file path=xl/ctrlProps/ctrlProp121.xml><?xml version="1.0" encoding="utf-8"?>
<formControlPr xmlns="http://schemas.microsoft.com/office/spreadsheetml/2009/9/main" objectType="CheckBox" fmlaLink="$E$138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fmlaLink="$G$138" lockText="1" noThreeD="1"/>
</file>

<file path=xl/ctrlProps/ctrlProp124.xml><?xml version="1.0" encoding="utf-8"?>
<formControlPr xmlns="http://schemas.microsoft.com/office/spreadsheetml/2009/9/main" objectType="CheckBox" fmlaLink="$E$139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fmlaLink="$G$139" lockText="1" noThreeD="1"/>
</file>

<file path=xl/ctrlProps/ctrlProp127.xml><?xml version="1.0" encoding="utf-8"?>
<formControlPr xmlns="http://schemas.microsoft.com/office/spreadsheetml/2009/9/main" objectType="CheckBox" fmlaLink="$E$141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fmlaLink="$G$141" lockText="1" noThreeD="1"/>
</file>

<file path=xl/ctrlProps/ctrlProp13.xml><?xml version="1.0" encoding="utf-8"?>
<formControlPr xmlns="http://schemas.microsoft.com/office/spreadsheetml/2009/9/main" objectType="CheckBox" fmlaLink="$G$20" lockText="1" noThreeD="1"/>
</file>

<file path=xl/ctrlProps/ctrlProp130.xml><?xml version="1.0" encoding="utf-8"?>
<formControlPr xmlns="http://schemas.microsoft.com/office/spreadsheetml/2009/9/main" objectType="CheckBox" fmlaLink="$E$142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fmlaLink="$G$142" lockText="1" noThreeD="1"/>
</file>

<file path=xl/ctrlProps/ctrlProp133.xml><?xml version="1.0" encoding="utf-8"?>
<formControlPr xmlns="http://schemas.microsoft.com/office/spreadsheetml/2009/9/main" objectType="CheckBox" fmlaLink="$E$143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fmlaLink="$G$143" lockText="1" noThreeD="1"/>
</file>

<file path=xl/ctrlProps/ctrlProp136.xml><?xml version="1.0" encoding="utf-8"?>
<formControlPr xmlns="http://schemas.microsoft.com/office/spreadsheetml/2009/9/main" objectType="CheckBox" fmlaLink="$E$149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fmlaLink="$G$149" lockText="1" noThreeD="1"/>
</file>

<file path=xl/ctrlProps/ctrlProp139.xml><?xml version="1.0" encoding="utf-8"?>
<formControlPr xmlns="http://schemas.microsoft.com/office/spreadsheetml/2009/9/main" objectType="CheckBox" fmlaLink="$E$150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fmlaLink="$G$150" lockText="1" noThreeD="1"/>
</file>

<file path=xl/ctrlProps/ctrlProp142.xml><?xml version="1.0" encoding="utf-8"?>
<formControlPr xmlns="http://schemas.microsoft.com/office/spreadsheetml/2009/9/main" objectType="CheckBox" fmlaLink="$E$153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fmlaLink="$G$153" lockText="1" noThreeD="1"/>
</file>

<file path=xl/ctrlProps/ctrlProp145.xml><?xml version="1.0" encoding="utf-8"?>
<formControlPr xmlns="http://schemas.microsoft.com/office/spreadsheetml/2009/9/main" objectType="CheckBox" fmlaLink="$E$156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fmlaLink="$G$156" lockText="1" noThreeD="1"/>
</file>

<file path=xl/ctrlProps/ctrlProp148.xml><?xml version="1.0" encoding="utf-8"?>
<formControlPr xmlns="http://schemas.microsoft.com/office/spreadsheetml/2009/9/main" objectType="CheckBox" fmlaLink="$E$157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G$21" lockText="1" noThreeD="1"/>
</file>

<file path=xl/ctrlProps/ctrlProp150.xml><?xml version="1.0" encoding="utf-8"?>
<formControlPr xmlns="http://schemas.microsoft.com/office/spreadsheetml/2009/9/main" objectType="CheckBox" fmlaLink="$G$157" lockText="1" noThreeD="1"/>
</file>

<file path=xl/ctrlProps/ctrlProp151.xml><?xml version="1.0" encoding="utf-8"?>
<formControlPr xmlns="http://schemas.microsoft.com/office/spreadsheetml/2009/9/main" objectType="CheckBox" fmlaLink="$E$158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fmlaLink="$G$158" lockText="1" noThreeD="1"/>
</file>

<file path=xl/ctrlProps/ctrlProp154.xml><?xml version="1.0" encoding="utf-8"?>
<formControlPr xmlns="http://schemas.microsoft.com/office/spreadsheetml/2009/9/main" objectType="CheckBox" fmlaLink="$E$159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fmlaLink="$G$159" lockText="1" noThreeD="1"/>
</file>

<file path=xl/ctrlProps/ctrlProp157.xml><?xml version="1.0" encoding="utf-8"?>
<formControlPr xmlns="http://schemas.microsoft.com/office/spreadsheetml/2009/9/main" objectType="CheckBox" fmlaLink="$E$128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fmlaLink="$G$128" lockText="1" noThreeD="1"/>
</file>

<file path=xl/ctrlProps/ctrlProp16.xml><?xml version="1.0" encoding="utf-8"?>
<formControlPr xmlns="http://schemas.microsoft.com/office/spreadsheetml/2009/9/main" objectType="CheckBox" fmlaLink="$E$29" lockText="1" noThreeD="1"/>
</file>

<file path=xl/ctrlProps/ctrlProp160.xml><?xml version="1.0" encoding="utf-8"?>
<formControlPr xmlns="http://schemas.microsoft.com/office/spreadsheetml/2009/9/main" objectType="CheckBox" fmlaLink="$E$129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fmlaLink="$G$129" lockText="1" noThreeD="1"/>
</file>

<file path=xl/ctrlProps/ctrlProp163.xml><?xml version="1.0" encoding="utf-8"?>
<formControlPr xmlns="http://schemas.microsoft.com/office/spreadsheetml/2009/9/main" objectType="CheckBox" fmlaLink="$E$117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fmlaLink="$G$117" lockText="1" noThreeD="1"/>
</file>

<file path=xl/ctrlProps/ctrlProp166.xml><?xml version="1.0" encoding="utf-8"?>
<formControlPr xmlns="http://schemas.microsoft.com/office/spreadsheetml/2009/9/main" objectType="CheckBox" fmlaLink="$E$118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fmlaLink="$G$118" lockText="1" noThreeD="1"/>
</file>

<file path=xl/ctrlProps/ctrlProp169.xml><?xml version="1.0" encoding="utf-8"?>
<formControlPr xmlns="http://schemas.microsoft.com/office/spreadsheetml/2009/9/main" objectType="CheckBox" fmlaLink="$E$119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fmlaLink="$G$119" lockText="1" noThreeD="1"/>
</file>

<file path=xl/ctrlProps/ctrlProp172.xml><?xml version="1.0" encoding="utf-8"?>
<formControlPr xmlns="http://schemas.microsoft.com/office/spreadsheetml/2009/9/main" objectType="CheckBox" fmlaLink="$E$120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fmlaLink="$G$120" lockText="1" noThreeD="1"/>
</file>

<file path=xl/ctrlProps/ctrlProp175.xml><?xml version="1.0" encoding="utf-8"?>
<formControlPr xmlns="http://schemas.microsoft.com/office/spreadsheetml/2009/9/main" objectType="CheckBox" fmlaLink="$E$121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fmlaLink="$G$121" lockText="1" noThreeD="1"/>
</file>

<file path=xl/ctrlProps/ctrlProp178.xml><?xml version="1.0" encoding="utf-8"?>
<formControlPr xmlns="http://schemas.microsoft.com/office/spreadsheetml/2009/9/main" objectType="CheckBox" fmlaLink="$E$122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G$29" lockText="1" noThreeD="1"/>
</file>

<file path=xl/ctrlProps/ctrlProp180.xml><?xml version="1.0" encoding="utf-8"?>
<formControlPr xmlns="http://schemas.microsoft.com/office/spreadsheetml/2009/9/main" objectType="CheckBox" fmlaLink="$G$122" lockText="1" noThreeD="1"/>
</file>

<file path=xl/ctrlProps/ctrlProp181.xml><?xml version="1.0" encoding="utf-8"?>
<formControlPr xmlns="http://schemas.microsoft.com/office/spreadsheetml/2009/9/main" objectType="CheckBox" fmlaLink="$E$123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$G$123" lockText="1" noThreeD="1"/>
</file>

<file path=xl/ctrlProps/ctrlProp184.xml><?xml version="1.0" encoding="utf-8"?>
<formControlPr xmlns="http://schemas.microsoft.com/office/spreadsheetml/2009/9/main" objectType="CheckBox" fmlaLink="$E$124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fmlaLink="$G$124" lockText="1" noThreeD="1"/>
</file>

<file path=xl/ctrlProps/ctrlProp187.xml><?xml version="1.0" encoding="utf-8"?>
<formControlPr xmlns="http://schemas.microsoft.com/office/spreadsheetml/2009/9/main" objectType="CheckBox" fmlaLink="$E$125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fmlaLink="$G$125" lockText="1" noThreeD="1"/>
</file>

<file path=xl/ctrlProps/ctrlProp19.xml><?xml version="1.0" encoding="utf-8"?>
<formControlPr xmlns="http://schemas.microsoft.com/office/spreadsheetml/2009/9/main" objectType="CheckBox" fmlaLink="$E$44" lockText="1" noThreeD="1"/>
</file>

<file path=xl/ctrlProps/ctrlProp190.xml><?xml version="1.0" encoding="utf-8"?>
<formControlPr xmlns="http://schemas.microsoft.com/office/spreadsheetml/2009/9/main" objectType="CheckBox" fmlaLink="$E$72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fmlaLink="$G$72" lockText="1" noThreeD="1"/>
</file>

<file path=xl/ctrlProps/ctrlProp193.xml><?xml version="1.0" encoding="utf-8"?>
<formControlPr xmlns="http://schemas.microsoft.com/office/spreadsheetml/2009/9/main" objectType="CheckBox" fmlaLink="$E$76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fmlaLink="$G$76" lockText="1" noThreeD="1"/>
</file>

<file path=xl/ctrlProps/ctrlProp196.xml><?xml version="1.0" encoding="utf-8"?>
<formControlPr xmlns="http://schemas.microsoft.com/office/spreadsheetml/2009/9/main" objectType="CheckBox" fmlaLink="$E$77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fmlaLink="$G$77" lockText="1" noThreeD="1"/>
</file>

<file path=xl/ctrlProps/ctrlProp199.xml><?xml version="1.0" encoding="utf-8"?>
<formControlPr xmlns="http://schemas.microsoft.com/office/spreadsheetml/2009/9/main" objectType="CheckBox" fmlaLink="$E$7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fmlaLink="$G$78" lockText="1" noThreeD="1"/>
</file>

<file path=xl/ctrlProps/ctrlProp202.xml><?xml version="1.0" encoding="utf-8"?>
<formControlPr xmlns="http://schemas.microsoft.com/office/spreadsheetml/2009/9/main" objectType="CheckBox" fmlaLink="$E$79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fmlaLink="$G$79" lockText="1" noThreeD="1"/>
</file>

<file path=xl/ctrlProps/ctrlProp205.xml><?xml version="1.0" encoding="utf-8"?>
<formControlPr xmlns="http://schemas.microsoft.com/office/spreadsheetml/2009/9/main" objectType="CheckBox" fmlaLink="$E$80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fmlaLink="$G$80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fmlaLink="$E$90" lockText="1" noThreeD="1"/>
</file>

<file path=xl/ctrlProps/ctrlProp21.xml><?xml version="1.0" encoding="utf-8"?>
<formControlPr xmlns="http://schemas.microsoft.com/office/spreadsheetml/2009/9/main" objectType="CheckBox" fmlaLink="$G$44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fmlaLink="$G$90" lockText="1" noThreeD="1"/>
</file>

<file path=xl/ctrlProps/ctrlProp212.xml><?xml version="1.0" encoding="utf-8"?>
<formControlPr xmlns="http://schemas.microsoft.com/office/spreadsheetml/2009/9/main" objectType="CheckBox" fmlaLink="$E$91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fmlaLink="$G$91" lockText="1" noThreeD="1"/>
</file>

<file path=xl/ctrlProps/ctrlProp215.xml><?xml version="1.0" encoding="utf-8"?>
<formControlPr xmlns="http://schemas.microsoft.com/office/spreadsheetml/2009/9/main" objectType="CheckBox" fmlaLink="$E$94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fmlaLink="$G$94" lockText="1" noThreeD="1"/>
</file>

<file path=xl/ctrlProps/ctrlProp218.xml><?xml version="1.0" encoding="utf-8"?>
<formControlPr xmlns="http://schemas.microsoft.com/office/spreadsheetml/2009/9/main" objectType="CheckBox" fmlaLink="$E$95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E$45" lockText="1" noThreeD="1"/>
</file>

<file path=xl/ctrlProps/ctrlProp220.xml><?xml version="1.0" encoding="utf-8"?>
<formControlPr xmlns="http://schemas.microsoft.com/office/spreadsheetml/2009/9/main" objectType="CheckBox" fmlaLink="$G$95" lockText="1" noThreeD="1"/>
</file>

<file path=xl/ctrlProps/ctrlProp221.xml><?xml version="1.0" encoding="utf-8"?>
<formControlPr xmlns="http://schemas.microsoft.com/office/spreadsheetml/2009/9/main" objectType="CheckBox" fmlaLink="$E$96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fmlaLink="$G$96" lockText="1" noThreeD="1"/>
</file>

<file path=xl/ctrlProps/ctrlProp224.xml><?xml version="1.0" encoding="utf-8"?>
<formControlPr xmlns="http://schemas.microsoft.com/office/spreadsheetml/2009/9/main" objectType="CheckBox" fmlaLink="$E$99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fmlaLink="$G$99" lockText="1" noThreeD="1"/>
</file>

<file path=xl/ctrlProps/ctrlProp227.xml><?xml version="1.0" encoding="utf-8"?>
<formControlPr xmlns="http://schemas.microsoft.com/office/spreadsheetml/2009/9/main" objectType="CheckBox" fmlaLink="$E$100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fmlaLink="$G$100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fmlaLink="$E$73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fmlaLink="$G$73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fmlaLink="$E$63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fmlaLink="$G$63" lockText="1" noThreeD="1"/>
</file>

<file path=xl/ctrlProps/ctrlProp238.xml><?xml version="1.0" encoding="utf-8"?>
<formControlPr xmlns="http://schemas.microsoft.com/office/spreadsheetml/2009/9/main" objectType="CheckBox" fmlaLink="$E$65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G$45" lockText="1" noThreeD="1"/>
</file>

<file path=xl/ctrlProps/ctrlProp240.xml><?xml version="1.0" encoding="utf-8"?>
<formControlPr xmlns="http://schemas.microsoft.com/office/spreadsheetml/2009/9/main" objectType="CheckBox" fmlaLink="$G$65" lockText="1" noThreeD="1"/>
</file>

<file path=xl/ctrlProps/ctrlProp241.xml><?xml version="1.0" encoding="utf-8"?>
<formControlPr xmlns="http://schemas.microsoft.com/office/spreadsheetml/2009/9/main" objectType="CheckBox" fmlaLink="$E$64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fmlaLink="$G$64" lockText="1" noThreeD="1"/>
</file>

<file path=xl/ctrlProps/ctrlProp244.xml><?xml version="1.0" encoding="utf-8"?>
<formControlPr xmlns="http://schemas.microsoft.com/office/spreadsheetml/2009/9/main" objectType="CheckBox" fmlaLink="$E$17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fmlaLink="$G$17" lockText="1" noThreeD="1"/>
</file>

<file path=xl/ctrlProps/ctrlProp247.xml><?xml version="1.0" encoding="utf-8"?>
<formControlPr xmlns="http://schemas.microsoft.com/office/spreadsheetml/2009/9/main" objectType="CheckBox" fmlaLink="$E$81" lockText="1" noThreeD="1"/>
</file>

<file path=xl/ctrlProps/ctrlProp248.xml><?xml version="1.0" encoding="utf-8"?>
<formControlPr xmlns="http://schemas.microsoft.com/office/spreadsheetml/2009/9/main" objectType="CheckBox" fmlaLink="$G$81" lockText="1" noThreeD="1"/>
</file>

<file path=xl/ctrlProps/ctrlProp249.xml><?xml version="1.0" encoding="utf-8"?>
<formControlPr xmlns="http://schemas.microsoft.com/office/spreadsheetml/2009/9/main" objectType="CheckBox" fmlaLink="$E$82" lockText="1" noThreeD="1"/>
</file>

<file path=xl/ctrlProps/ctrlProp25.xml><?xml version="1.0" encoding="utf-8"?>
<formControlPr xmlns="http://schemas.microsoft.com/office/spreadsheetml/2009/9/main" objectType="CheckBox" fmlaLink="$E$46" lockText="1" noThreeD="1"/>
</file>

<file path=xl/ctrlProps/ctrlProp250.xml><?xml version="1.0" encoding="utf-8"?>
<formControlPr xmlns="http://schemas.microsoft.com/office/spreadsheetml/2009/9/main" objectType="CheckBox" fmlaLink="$G$82" lockText="1" noThreeD="1"/>
</file>

<file path=xl/ctrlProps/ctrlProp251.xml><?xml version="1.0" encoding="utf-8"?>
<formControlPr xmlns="http://schemas.microsoft.com/office/spreadsheetml/2009/9/main" objectType="CheckBox" fmlaLink="$E$83" lockText="1" noThreeD="1"/>
</file>

<file path=xl/ctrlProps/ctrlProp252.xml><?xml version="1.0" encoding="utf-8"?>
<formControlPr xmlns="http://schemas.microsoft.com/office/spreadsheetml/2009/9/main" objectType="CheckBox" fmlaLink="$G$83" lockText="1" noThreeD="1"/>
</file>

<file path=xl/ctrlProps/ctrlProp253.xml><?xml version="1.0" encoding="utf-8"?>
<formControlPr xmlns="http://schemas.microsoft.com/office/spreadsheetml/2009/9/main" objectType="CheckBox" fmlaLink="$G$23" lockText="1" noThreeD="1"/>
</file>

<file path=xl/ctrlProps/ctrlProp254.xml><?xml version="1.0" encoding="utf-8"?>
<formControlPr xmlns="http://schemas.microsoft.com/office/spreadsheetml/2009/9/main" objectType="CheckBox" fmlaLink="$E$23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fmlaLink="$E$144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fmlaLink="$G$144" lockText="1" noThreeD="1"/>
</file>

<file path=xl/ctrlProps/ctrlProp259.xml><?xml version="1.0" encoding="utf-8"?>
<formControlPr xmlns="http://schemas.microsoft.com/office/spreadsheetml/2009/9/main" objectType="CheckBox" fmlaLink="$E$145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fmlaLink="$G$145" lockText="1" noThreeD="1"/>
</file>

<file path=xl/ctrlProps/ctrlProp262.xml><?xml version="1.0" encoding="utf-8"?>
<formControlPr xmlns="http://schemas.microsoft.com/office/spreadsheetml/2009/9/main" objectType="CheckBox" fmlaLink="$E$146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fmlaLink="$G$146" lockText="1" noThreeD="1"/>
</file>

<file path=xl/ctrlProps/ctrlProp265.xml><?xml version="1.0" encoding="utf-8"?>
<formControlPr xmlns="http://schemas.microsoft.com/office/spreadsheetml/2009/9/main" objectType="CheckBox" fmlaLink="$E$110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fmlaLink="$G$109" lockText="1" noThreeD="1"/>
</file>

<file path=xl/ctrlProps/ctrlProp268.xml><?xml version="1.0" encoding="utf-8"?>
<formControlPr xmlns="http://schemas.microsoft.com/office/spreadsheetml/2009/9/main" objectType="CheckBox" fmlaLink="$G$23" lockText="1" noThreeD="1"/>
</file>

<file path=xl/ctrlProps/ctrlProp269.xml><?xml version="1.0" encoding="utf-8"?>
<formControlPr xmlns="http://schemas.microsoft.com/office/spreadsheetml/2009/9/main" objectType="CheckBox" fmlaLink="$E$23" lockText="1" noThreeD="1"/>
</file>

<file path=xl/ctrlProps/ctrlProp27.xml><?xml version="1.0" encoding="utf-8"?>
<formControlPr xmlns="http://schemas.microsoft.com/office/spreadsheetml/2009/9/main" objectType="CheckBox" fmlaLink="$G$46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fmlaLink="$G$23" lockText="1" noThreeD="1"/>
</file>

<file path=xl/ctrlProps/ctrlProp272.xml><?xml version="1.0" encoding="utf-8"?>
<formControlPr xmlns="http://schemas.microsoft.com/office/spreadsheetml/2009/9/main" objectType="CheckBox" fmlaLink="$E$23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fmlaLink="$G$24" lockText="1" noThreeD="1"/>
</file>

<file path=xl/ctrlProps/ctrlProp275.xml><?xml version="1.0" encoding="utf-8"?>
<formControlPr xmlns="http://schemas.microsoft.com/office/spreadsheetml/2009/9/main" objectType="CheckBox" fmlaLink="$E$24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fmlaLink="$E$47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16" lockText="1" noThreeD="1"/>
</file>

<file path=xl/ctrlProps/ctrlProp30.xml><?xml version="1.0" encoding="utf-8"?>
<formControlPr xmlns="http://schemas.microsoft.com/office/spreadsheetml/2009/9/main" objectType="CheckBox" fmlaLink="$G$47" lockText="1" noThreeD="1"/>
</file>

<file path=xl/ctrlProps/ctrlProp31.xml><?xml version="1.0" encoding="utf-8"?>
<formControlPr xmlns="http://schemas.microsoft.com/office/spreadsheetml/2009/9/main" objectType="CheckBox" fmlaLink="$E$50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G$50" lockText="1" noThreeD="1"/>
</file>

<file path=xl/ctrlProps/ctrlProp34.xml><?xml version="1.0" encoding="utf-8"?>
<formControlPr xmlns="http://schemas.microsoft.com/office/spreadsheetml/2009/9/main" objectType="CheckBox" fmlaLink="$E$137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fmlaLink="$G$137" lockText="1" noThreeD="1"/>
</file>

<file path=xl/ctrlProps/ctrlProp37.xml><?xml version="1.0" encoding="utf-8"?>
<formControlPr xmlns="http://schemas.microsoft.com/office/spreadsheetml/2009/9/main" objectType="CheckBox" fmlaLink="$E$140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G$140" lockText="1" noThreeD="1"/>
</file>

<file path=xl/ctrlProps/ctrlProp4.xml><?xml version="1.0" encoding="utf-8"?>
<formControlPr xmlns="http://schemas.microsoft.com/office/spreadsheetml/2009/9/main" objectType="CheckBox" fmlaLink="$E$18" lockText="1" noThreeD="1"/>
</file>

<file path=xl/ctrlProps/ctrlProp40.xml><?xml version="1.0" encoding="utf-8"?>
<formControlPr xmlns="http://schemas.microsoft.com/office/spreadsheetml/2009/9/main" objectType="CheckBox" fmlaLink="$E$130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G$130" lockText="1" noThreeD="1"/>
</file>

<file path=xl/ctrlProps/ctrlProp43.xml><?xml version="1.0" encoding="utf-8"?>
<formControlPr xmlns="http://schemas.microsoft.com/office/spreadsheetml/2009/9/main" objectType="CheckBox" fmlaLink="$E$107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G$107" lockText="1" noThreeD="1"/>
</file>

<file path=xl/ctrlProps/ctrlProp46.xml><?xml version="1.0" encoding="utf-8"?>
<formControlPr xmlns="http://schemas.microsoft.com/office/spreadsheetml/2009/9/main" objectType="CheckBox" fmlaLink="$E$108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G$108" lockText="1" noThreeD="1"/>
</file>

<file path=xl/ctrlProps/ctrlProp49.xml><?xml version="1.0" encoding="utf-8"?>
<formControlPr xmlns="http://schemas.microsoft.com/office/spreadsheetml/2009/9/main" objectType="CheckBox" fmlaLink="$E$109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G$109" lockText="1" noThreeD="1"/>
</file>

<file path=xl/ctrlProps/ctrlProp52.xml><?xml version="1.0" encoding="utf-8"?>
<formControlPr xmlns="http://schemas.microsoft.com/office/spreadsheetml/2009/9/main" objectType="CheckBox" fmlaLink="$E$111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$G$111" lockText="1" noThreeD="1"/>
</file>

<file path=xl/ctrlProps/ctrlProp55.xml><?xml version="1.0" encoding="utf-8"?>
<formControlPr xmlns="http://schemas.microsoft.com/office/spreadsheetml/2009/9/main" objectType="CheckBox" fmlaLink="$E$112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G$112" lockText="1" noThreeD="1"/>
</file>

<file path=xl/ctrlProps/ctrlProp58.xml><?xml version="1.0" encoding="utf-8"?>
<formControlPr xmlns="http://schemas.microsoft.com/office/spreadsheetml/2009/9/main" objectType="CheckBox" fmlaLink="$E$113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G$18" lockText="1" noThreeD="1"/>
</file>

<file path=xl/ctrlProps/ctrlProp60.xml><?xml version="1.0" encoding="utf-8"?>
<formControlPr xmlns="http://schemas.microsoft.com/office/spreadsheetml/2009/9/main" objectType="CheckBox" fmlaLink="$G$113" lockText="1" noThreeD="1"/>
</file>

<file path=xl/ctrlProps/ctrlProp61.xml><?xml version="1.0" encoding="utf-8"?>
<formControlPr xmlns="http://schemas.microsoft.com/office/spreadsheetml/2009/9/main" objectType="CheckBox" fmlaLink="$E$114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$G$114" lockText="1" noThreeD="1"/>
</file>

<file path=xl/ctrlProps/ctrlProp64.xml><?xml version="1.0" encoding="utf-8"?>
<formControlPr xmlns="http://schemas.microsoft.com/office/spreadsheetml/2009/9/main" objectType="CheckBox" fmlaLink="$E$115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$G$115" lockText="1" noThreeD="1"/>
</file>

<file path=xl/ctrlProps/ctrlProp67.xml><?xml version="1.0" encoding="utf-8"?>
<formControlPr xmlns="http://schemas.microsoft.com/office/spreadsheetml/2009/9/main" objectType="CheckBox" fmlaLink="$E$116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$G$116" lockText="1" noThreeD="1"/>
</file>

<file path=xl/ctrlProps/ctrlProp7.xml><?xml version="1.0" encoding="utf-8"?>
<formControlPr xmlns="http://schemas.microsoft.com/office/spreadsheetml/2009/9/main" objectType="CheckBox" fmlaLink="$G$19" lockText="1" noThreeD="1"/>
</file>

<file path=xl/ctrlProps/ctrlProp70.xml><?xml version="1.0" encoding="utf-8"?>
<formControlPr xmlns="http://schemas.microsoft.com/office/spreadsheetml/2009/9/main" objectType="CheckBox" fmlaLink="$G$22" lockText="1" noThreeD="1"/>
</file>

<file path=xl/ctrlProps/ctrlProp71.xml><?xml version="1.0" encoding="utf-8"?>
<formControlPr xmlns="http://schemas.microsoft.com/office/spreadsheetml/2009/9/main" objectType="CheckBox" fmlaLink="$E$22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$E$25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$E$26" lockText="1" noThreeD="1"/>
</file>

<file path=xl/ctrlProps/ctrlProp76.xml><?xml version="1.0" encoding="utf-8"?>
<formControlPr xmlns="http://schemas.microsoft.com/office/spreadsheetml/2009/9/main" objectType="CheckBox" fmlaLink="$G$25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$G$26" lockText="1" noThreeD="1"/>
</file>

<file path=xl/ctrlProps/ctrlProp79.xml><?xml version="1.0" encoding="utf-8"?>
<formControlPr xmlns="http://schemas.microsoft.com/office/spreadsheetml/2009/9/main" objectType="CheckBox" fmlaLink="$E$31" lockText="1" noThreeD="1"/>
</file>

<file path=xl/ctrlProps/ctrlProp8.xml><?xml version="1.0" encoding="utf-8"?>
<formControlPr xmlns="http://schemas.microsoft.com/office/spreadsheetml/2009/9/main" objectType="CheckBox" fmlaLink="$E$19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fmlaLink="$G$31" lockText="1" noThreeD="1"/>
</file>

<file path=xl/ctrlProps/ctrlProp82.xml><?xml version="1.0" encoding="utf-8"?>
<formControlPr xmlns="http://schemas.microsoft.com/office/spreadsheetml/2009/9/main" objectType="CheckBox" fmlaLink="$E$30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fmlaLink="$G$30" lockText="1" noThreeD="1"/>
</file>

<file path=xl/ctrlProps/ctrlProp85.xml><?xml version="1.0" encoding="utf-8"?>
<formControlPr xmlns="http://schemas.microsoft.com/office/spreadsheetml/2009/9/main" objectType="CheckBox" fmlaLink="$E$34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fmlaLink="$G$34" lockText="1" noThreeD="1"/>
</file>

<file path=xl/ctrlProps/ctrlProp88.xml><?xml version="1.0" encoding="utf-8"?>
<formControlPr xmlns="http://schemas.microsoft.com/office/spreadsheetml/2009/9/main" objectType="CheckBox" fmlaLink="$E$37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G$37" lockText="1" noThreeD="1"/>
</file>

<file path=xl/ctrlProps/ctrlProp91.xml><?xml version="1.0" encoding="utf-8"?>
<formControlPr xmlns="http://schemas.microsoft.com/office/spreadsheetml/2009/9/main" objectType="CheckBox" fmlaLink="$E$48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fmlaLink="$G$48" lockText="1" noThreeD="1"/>
</file>

<file path=xl/ctrlProps/ctrlProp94.xml><?xml version="1.0" encoding="utf-8"?>
<formControlPr xmlns="http://schemas.microsoft.com/office/spreadsheetml/2009/9/main" objectType="CheckBox" fmlaLink="$E$49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G$49" lockText="1" noThreeD="1"/>
</file>

<file path=xl/ctrlProps/ctrlProp97.xml><?xml version="1.0" encoding="utf-8"?>
<formControlPr xmlns="http://schemas.microsoft.com/office/spreadsheetml/2009/9/main" objectType="CheckBox" fmlaLink="$E$53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fmlaLink="$G$5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58D9.88D278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0</xdr:row>
      <xdr:rowOff>61487</xdr:rowOff>
    </xdr:from>
    <xdr:to>
      <xdr:col>1</xdr:col>
      <xdr:colOff>1524000</xdr:colOff>
      <xdr:row>2</xdr:row>
      <xdr:rowOff>86591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61487"/>
          <a:ext cx="2034887" cy="75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15</xdr:row>
          <xdr:rowOff>106680</xdr:rowOff>
        </xdr:from>
        <xdr:to>
          <xdr:col>4</xdr:col>
          <xdr:colOff>259080</xdr:colOff>
          <xdr:row>15</xdr:row>
          <xdr:rowOff>350520</xdr:rowOff>
        </xdr:to>
        <xdr:sp macro="" textlink="">
          <xdr:nvSpPr>
            <xdr:cNvPr id="1025" name="Check Box 1" descr="&#10;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15</xdr:row>
          <xdr:rowOff>99060</xdr:rowOff>
        </xdr:from>
        <xdr:to>
          <xdr:col>5</xdr:col>
          <xdr:colOff>304800</xdr:colOff>
          <xdr:row>15</xdr:row>
          <xdr:rowOff>365760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</xdr:row>
          <xdr:rowOff>99060</xdr:rowOff>
        </xdr:from>
        <xdr:to>
          <xdr:col>6</xdr:col>
          <xdr:colOff>297180</xdr:colOff>
          <xdr:row>15</xdr:row>
          <xdr:rowOff>365760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17</xdr:row>
          <xdr:rowOff>76200</xdr:rowOff>
        </xdr:from>
        <xdr:to>
          <xdr:col>4</xdr:col>
          <xdr:colOff>297180</xdr:colOff>
          <xdr:row>17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17</xdr:row>
          <xdr:rowOff>76200</xdr:rowOff>
        </xdr:from>
        <xdr:to>
          <xdr:col>5</xdr:col>
          <xdr:colOff>297180</xdr:colOff>
          <xdr:row>17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17</xdr:row>
          <xdr:rowOff>76200</xdr:rowOff>
        </xdr:from>
        <xdr:to>
          <xdr:col>6</xdr:col>
          <xdr:colOff>304800</xdr:colOff>
          <xdr:row>17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18</xdr:row>
          <xdr:rowOff>83820</xdr:rowOff>
        </xdr:from>
        <xdr:to>
          <xdr:col>6</xdr:col>
          <xdr:colOff>304800</xdr:colOff>
          <xdr:row>18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18</xdr:row>
          <xdr:rowOff>83820</xdr:rowOff>
        </xdr:from>
        <xdr:to>
          <xdr:col>4</xdr:col>
          <xdr:colOff>297180</xdr:colOff>
          <xdr:row>18</xdr:row>
          <xdr:rowOff>350520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18</xdr:row>
          <xdr:rowOff>83820</xdr:rowOff>
        </xdr:from>
        <xdr:to>
          <xdr:col>5</xdr:col>
          <xdr:colOff>297180</xdr:colOff>
          <xdr:row>18</xdr:row>
          <xdr:rowOff>350520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19</xdr:row>
          <xdr:rowOff>83820</xdr:rowOff>
        </xdr:from>
        <xdr:to>
          <xdr:col>4</xdr:col>
          <xdr:colOff>297180</xdr:colOff>
          <xdr:row>19</xdr:row>
          <xdr:rowOff>350520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19</xdr:row>
          <xdr:rowOff>83820</xdr:rowOff>
        </xdr:from>
        <xdr:to>
          <xdr:col>5</xdr:col>
          <xdr:colOff>297180</xdr:colOff>
          <xdr:row>19</xdr:row>
          <xdr:rowOff>350520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20</xdr:row>
          <xdr:rowOff>83820</xdr:rowOff>
        </xdr:from>
        <xdr:to>
          <xdr:col>4</xdr:col>
          <xdr:colOff>297180</xdr:colOff>
          <xdr:row>20</xdr:row>
          <xdr:rowOff>350520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83820</xdr:rowOff>
        </xdr:from>
        <xdr:to>
          <xdr:col>6</xdr:col>
          <xdr:colOff>304800</xdr:colOff>
          <xdr:row>19</xdr:row>
          <xdr:rowOff>350520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20</xdr:row>
          <xdr:rowOff>83820</xdr:rowOff>
        </xdr:from>
        <xdr:to>
          <xdr:col>5</xdr:col>
          <xdr:colOff>297180</xdr:colOff>
          <xdr:row>20</xdr:row>
          <xdr:rowOff>350520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20</xdr:row>
          <xdr:rowOff>83820</xdr:rowOff>
        </xdr:from>
        <xdr:to>
          <xdr:col>6</xdr:col>
          <xdr:colOff>304800</xdr:colOff>
          <xdr:row>20</xdr:row>
          <xdr:rowOff>350520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28</xdr:row>
          <xdr:rowOff>137160</xdr:rowOff>
        </xdr:from>
        <xdr:to>
          <xdr:col>4</xdr:col>
          <xdr:colOff>304800</xdr:colOff>
          <xdr:row>28</xdr:row>
          <xdr:rowOff>403860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28</xdr:row>
          <xdr:rowOff>137160</xdr:rowOff>
        </xdr:from>
        <xdr:to>
          <xdr:col>5</xdr:col>
          <xdr:colOff>304800</xdr:colOff>
          <xdr:row>28</xdr:row>
          <xdr:rowOff>403860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28</xdr:row>
          <xdr:rowOff>137160</xdr:rowOff>
        </xdr:from>
        <xdr:to>
          <xdr:col>7</xdr:col>
          <xdr:colOff>0</xdr:colOff>
          <xdr:row>28</xdr:row>
          <xdr:rowOff>403860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43</xdr:row>
          <xdr:rowOff>106680</xdr:rowOff>
        </xdr:from>
        <xdr:to>
          <xdr:col>4</xdr:col>
          <xdr:colOff>297180</xdr:colOff>
          <xdr:row>43</xdr:row>
          <xdr:rowOff>373380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43</xdr:row>
          <xdr:rowOff>106680</xdr:rowOff>
        </xdr:from>
        <xdr:to>
          <xdr:col>5</xdr:col>
          <xdr:colOff>297180</xdr:colOff>
          <xdr:row>43</xdr:row>
          <xdr:rowOff>373380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43</xdr:row>
          <xdr:rowOff>106680</xdr:rowOff>
        </xdr:from>
        <xdr:to>
          <xdr:col>6</xdr:col>
          <xdr:colOff>304800</xdr:colOff>
          <xdr:row>43</xdr:row>
          <xdr:rowOff>373380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44</xdr:row>
          <xdr:rowOff>106680</xdr:rowOff>
        </xdr:from>
        <xdr:to>
          <xdr:col>4</xdr:col>
          <xdr:colOff>297180</xdr:colOff>
          <xdr:row>44</xdr:row>
          <xdr:rowOff>373380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44</xdr:row>
          <xdr:rowOff>106680</xdr:rowOff>
        </xdr:from>
        <xdr:to>
          <xdr:col>5</xdr:col>
          <xdr:colOff>297180</xdr:colOff>
          <xdr:row>44</xdr:row>
          <xdr:rowOff>373380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44</xdr:row>
          <xdr:rowOff>106680</xdr:rowOff>
        </xdr:from>
        <xdr:to>
          <xdr:col>6</xdr:col>
          <xdr:colOff>304800</xdr:colOff>
          <xdr:row>44</xdr:row>
          <xdr:rowOff>373380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45</xdr:row>
          <xdr:rowOff>106680</xdr:rowOff>
        </xdr:from>
        <xdr:to>
          <xdr:col>4</xdr:col>
          <xdr:colOff>297180</xdr:colOff>
          <xdr:row>45</xdr:row>
          <xdr:rowOff>373380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45</xdr:row>
          <xdr:rowOff>106680</xdr:rowOff>
        </xdr:from>
        <xdr:to>
          <xdr:col>5</xdr:col>
          <xdr:colOff>297180</xdr:colOff>
          <xdr:row>45</xdr:row>
          <xdr:rowOff>373380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45</xdr:row>
          <xdr:rowOff>106680</xdr:rowOff>
        </xdr:from>
        <xdr:to>
          <xdr:col>6</xdr:col>
          <xdr:colOff>304800</xdr:colOff>
          <xdr:row>45</xdr:row>
          <xdr:rowOff>373380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46</xdr:row>
          <xdr:rowOff>106680</xdr:rowOff>
        </xdr:from>
        <xdr:to>
          <xdr:col>4</xdr:col>
          <xdr:colOff>297180</xdr:colOff>
          <xdr:row>46</xdr:row>
          <xdr:rowOff>373380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46</xdr:row>
          <xdr:rowOff>106680</xdr:rowOff>
        </xdr:from>
        <xdr:to>
          <xdr:col>5</xdr:col>
          <xdr:colOff>297180</xdr:colOff>
          <xdr:row>46</xdr:row>
          <xdr:rowOff>373380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46</xdr:row>
          <xdr:rowOff>106680</xdr:rowOff>
        </xdr:from>
        <xdr:to>
          <xdr:col>6</xdr:col>
          <xdr:colOff>304800</xdr:colOff>
          <xdr:row>46</xdr:row>
          <xdr:rowOff>373380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49</xdr:row>
          <xdr:rowOff>99060</xdr:rowOff>
        </xdr:from>
        <xdr:to>
          <xdr:col>4</xdr:col>
          <xdr:colOff>304800</xdr:colOff>
          <xdr:row>49</xdr:row>
          <xdr:rowOff>350520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49</xdr:row>
          <xdr:rowOff>99060</xdr:rowOff>
        </xdr:from>
        <xdr:to>
          <xdr:col>5</xdr:col>
          <xdr:colOff>304800</xdr:colOff>
          <xdr:row>49</xdr:row>
          <xdr:rowOff>350520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49</xdr:row>
          <xdr:rowOff>99060</xdr:rowOff>
        </xdr:from>
        <xdr:to>
          <xdr:col>7</xdr:col>
          <xdr:colOff>0</xdr:colOff>
          <xdr:row>49</xdr:row>
          <xdr:rowOff>350520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136</xdr:row>
          <xdr:rowOff>83820</xdr:rowOff>
        </xdr:from>
        <xdr:to>
          <xdr:col>4</xdr:col>
          <xdr:colOff>304800</xdr:colOff>
          <xdr:row>136</xdr:row>
          <xdr:rowOff>350520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136</xdr:row>
          <xdr:rowOff>83820</xdr:rowOff>
        </xdr:from>
        <xdr:to>
          <xdr:col>5</xdr:col>
          <xdr:colOff>304800</xdr:colOff>
          <xdr:row>136</xdr:row>
          <xdr:rowOff>350520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136</xdr:row>
          <xdr:rowOff>83820</xdr:rowOff>
        </xdr:from>
        <xdr:to>
          <xdr:col>7</xdr:col>
          <xdr:colOff>0</xdr:colOff>
          <xdr:row>136</xdr:row>
          <xdr:rowOff>350520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139</xdr:row>
          <xdr:rowOff>99060</xdr:rowOff>
        </xdr:from>
        <xdr:to>
          <xdr:col>4</xdr:col>
          <xdr:colOff>289560</xdr:colOff>
          <xdr:row>139</xdr:row>
          <xdr:rowOff>365760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139</xdr:row>
          <xdr:rowOff>99060</xdr:rowOff>
        </xdr:from>
        <xdr:to>
          <xdr:col>5</xdr:col>
          <xdr:colOff>289560</xdr:colOff>
          <xdr:row>139</xdr:row>
          <xdr:rowOff>365760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139</xdr:row>
          <xdr:rowOff>99060</xdr:rowOff>
        </xdr:from>
        <xdr:to>
          <xdr:col>6</xdr:col>
          <xdr:colOff>304800</xdr:colOff>
          <xdr:row>139</xdr:row>
          <xdr:rowOff>365760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129</xdr:row>
          <xdr:rowOff>121920</xdr:rowOff>
        </xdr:from>
        <xdr:to>
          <xdr:col>4</xdr:col>
          <xdr:colOff>304800</xdr:colOff>
          <xdr:row>129</xdr:row>
          <xdr:rowOff>388620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129</xdr:row>
          <xdr:rowOff>121920</xdr:rowOff>
        </xdr:from>
        <xdr:to>
          <xdr:col>5</xdr:col>
          <xdr:colOff>304800</xdr:colOff>
          <xdr:row>129</xdr:row>
          <xdr:rowOff>388620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129</xdr:row>
          <xdr:rowOff>121920</xdr:rowOff>
        </xdr:from>
        <xdr:to>
          <xdr:col>7</xdr:col>
          <xdr:colOff>0</xdr:colOff>
          <xdr:row>129</xdr:row>
          <xdr:rowOff>388620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106</xdr:row>
          <xdr:rowOff>68580</xdr:rowOff>
        </xdr:from>
        <xdr:to>
          <xdr:col>4</xdr:col>
          <xdr:colOff>304800</xdr:colOff>
          <xdr:row>106</xdr:row>
          <xdr:rowOff>335280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106</xdr:row>
          <xdr:rowOff>68580</xdr:rowOff>
        </xdr:from>
        <xdr:to>
          <xdr:col>5</xdr:col>
          <xdr:colOff>304800</xdr:colOff>
          <xdr:row>106</xdr:row>
          <xdr:rowOff>335280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106</xdr:row>
          <xdr:rowOff>68580</xdr:rowOff>
        </xdr:from>
        <xdr:to>
          <xdr:col>7</xdr:col>
          <xdr:colOff>0</xdr:colOff>
          <xdr:row>106</xdr:row>
          <xdr:rowOff>335280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107</xdr:row>
          <xdr:rowOff>68580</xdr:rowOff>
        </xdr:from>
        <xdr:to>
          <xdr:col>4</xdr:col>
          <xdr:colOff>304800</xdr:colOff>
          <xdr:row>107</xdr:row>
          <xdr:rowOff>335280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107</xdr:row>
          <xdr:rowOff>68580</xdr:rowOff>
        </xdr:from>
        <xdr:to>
          <xdr:col>5</xdr:col>
          <xdr:colOff>304800</xdr:colOff>
          <xdr:row>107</xdr:row>
          <xdr:rowOff>335280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107</xdr:row>
          <xdr:rowOff>68580</xdr:rowOff>
        </xdr:from>
        <xdr:to>
          <xdr:col>7</xdr:col>
          <xdr:colOff>0</xdr:colOff>
          <xdr:row>107</xdr:row>
          <xdr:rowOff>335280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108</xdr:row>
          <xdr:rowOff>175260</xdr:rowOff>
        </xdr:from>
        <xdr:to>
          <xdr:col>4</xdr:col>
          <xdr:colOff>304800</xdr:colOff>
          <xdr:row>109</xdr:row>
          <xdr:rowOff>22860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108</xdr:row>
          <xdr:rowOff>175260</xdr:rowOff>
        </xdr:from>
        <xdr:to>
          <xdr:col>5</xdr:col>
          <xdr:colOff>304800</xdr:colOff>
          <xdr:row>109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108</xdr:row>
          <xdr:rowOff>175260</xdr:rowOff>
        </xdr:from>
        <xdr:to>
          <xdr:col>7</xdr:col>
          <xdr:colOff>0</xdr:colOff>
          <xdr:row>109</xdr:row>
          <xdr:rowOff>22860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110</xdr:row>
          <xdr:rowOff>68580</xdr:rowOff>
        </xdr:from>
        <xdr:to>
          <xdr:col>4</xdr:col>
          <xdr:colOff>304800</xdr:colOff>
          <xdr:row>110</xdr:row>
          <xdr:rowOff>335280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110</xdr:row>
          <xdr:rowOff>68580</xdr:rowOff>
        </xdr:from>
        <xdr:to>
          <xdr:col>5</xdr:col>
          <xdr:colOff>304800</xdr:colOff>
          <xdr:row>110</xdr:row>
          <xdr:rowOff>335280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110</xdr:row>
          <xdr:rowOff>68580</xdr:rowOff>
        </xdr:from>
        <xdr:to>
          <xdr:col>7</xdr:col>
          <xdr:colOff>0</xdr:colOff>
          <xdr:row>110</xdr:row>
          <xdr:rowOff>335280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111</xdr:row>
          <xdr:rowOff>68580</xdr:rowOff>
        </xdr:from>
        <xdr:to>
          <xdr:col>4</xdr:col>
          <xdr:colOff>304800</xdr:colOff>
          <xdr:row>111</xdr:row>
          <xdr:rowOff>335280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111</xdr:row>
          <xdr:rowOff>68580</xdr:rowOff>
        </xdr:from>
        <xdr:to>
          <xdr:col>5</xdr:col>
          <xdr:colOff>304800</xdr:colOff>
          <xdr:row>111</xdr:row>
          <xdr:rowOff>335280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111</xdr:row>
          <xdr:rowOff>68580</xdr:rowOff>
        </xdr:from>
        <xdr:to>
          <xdr:col>7</xdr:col>
          <xdr:colOff>0</xdr:colOff>
          <xdr:row>111</xdr:row>
          <xdr:rowOff>335280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112</xdr:row>
          <xdr:rowOff>68580</xdr:rowOff>
        </xdr:from>
        <xdr:to>
          <xdr:col>4</xdr:col>
          <xdr:colOff>304800</xdr:colOff>
          <xdr:row>112</xdr:row>
          <xdr:rowOff>335280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112</xdr:row>
          <xdr:rowOff>68580</xdr:rowOff>
        </xdr:from>
        <xdr:to>
          <xdr:col>5</xdr:col>
          <xdr:colOff>304800</xdr:colOff>
          <xdr:row>112</xdr:row>
          <xdr:rowOff>335280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112</xdr:row>
          <xdr:rowOff>68580</xdr:rowOff>
        </xdr:from>
        <xdr:to>
          <xdr:col>7</xdr:col>
          <xdr:colOff>0</xdr:colOff>
          <xdr:row>112</xdr:row>
          <xdr:rowOff>335280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113</xdr:row>
          <xdr:rowOff>68580</xdr:rowOff>
        </xdr:from>
        <xdr:to>
          <xdr:col>4</xdr:col>
          <xdr:colOff>304800</xdr:colOff>
          <xdr:row>113</xdr:row>
          <xdr:rowOff>335280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113</xdr:row>
          <xdr:rowOff>68580</xdr:rowOff>
        </xdr:from>
        <xdr:to>
          <xdr:col>5</xdr:col>
          <xdr:colOff>304800</xdr:colOff>
          <xdr:row>113</xdr:row>
          <xdr:rowOff>335280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113</xdr:row>
          <xdr:rowOff>68580</xdr:rowOff>
        </xdr:from>
        <xdr:to>
          <xdr:col>7</xdr:col>
          <xdr:colOff>0</xdr:colOff>
          <xdr:row>113</xdr:row>
          <xdr:rowOff>335280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114</xdr:row>
          <xdr:rowOff>68580</xdr:rowOff>
        </xdr:from>
        <xdr:to>
          <xdr:col>4</xdr:col>
          <xdr:colOff>304800</xdr:colOff>
          <xdr:row>114</xdr:row>
          <xdr:rowOff>335280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114</xdr:row>
          <xdr:rowOff>68580</xdr:rowOff>
        </xdr:from>
        <xdr:to>
          <xdr:col>5</xdr:col>
          <xdr:colOff>304800</xdr:colOff>
          <xdr:row>114</xdr:row>
          <xdr:rowOff>335280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114</xdr:row>
          <xdr:rowOff>68580</xdr:rowOff>
        </xdr:from>
        <xdr:to>
          <xdr:col>7</xdr:col>
          <xdr:colOff>0</xdr:colOff>
          <xdr:row>114</xdr:row>
          <xdr:rowOff>335280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115</xdr:row>
          <xdr:rowOff>68580</xdr:rowOff>
        </xdr:from>
        <xdr:to>
          <xdr:col>4</xdr:col>
          <xdr:colOff>304800</xdr:colOff>
          <xdr:row>115</xdr:row>
          <xdr:rowOff>335280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115</xdr:row>
          <xdr:rowOff>68580</xdr:rowOff>
        </xdr:from>
        <xdr:to>
          <xdr:col>5</xdr:col>
          <xdr:colOff>304800</xdr:colOff>
          <xdr:row>115</xdr:row>
          <xdr:rowOff>335280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115</xdr:row>
          <xdr:rowOff>68580</xdr:rowOff>
        </xdr:from>
        <xdr:to>
          <xdr:col>7</xdr:col>
          <xdr:colOff>0</xdr:colOff>
          <xdr:row>115</xdr:row>
          <xdr:rowOff>335280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21</xdr:row>
          <xdr:rowOff>76200</xdr:rowOff>
        </xdr:from>
        <xdr:to>
          <xdr:col>6</xdr:col>
          <xdr:colOff>304800</xdr:colOff>
          <xdr:row>21</xdr:row>
          <xdr:rowOff>342900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21</xdr:row>
          <xdr:rowOff>76200</xdr:rowOff>
        </xdr:from>
        <xdr:to>
          <xdr:col>4</xdr:col>
          <xdr:colOff>297180</xdr:colOff>
          <xdr:row>21</xdr:row>
          <xdr:rowOff>342900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21</xdr:row>
          <xdr:rowOff>76200</xdr:rowOff>
        </xdr:from>
        <xdr:to>
          <xdr:col>5</xdr:col>
          <xdr:colOff>297180</xdr:colOff>
          <xdr:row>21</xdr:row>
          <xdr:rowOff>342900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24</xdr:row>
          <xdr:rowOff>76200</xdr:rowOff>
        </xdr:from>
        <xdr:to>
          <xdr:col>4</xdr:col>
          <xdr:colOff>297180</xdr:colOff>
          <xdr:row>24</xdr:row>
          <xdr:rowOff>342900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24</xdr:row>
          <xdr:rowOff>76200</xdr:rowOff>
        </xdr:from>
        <xdr:to>
          <xdr:col>5</xdr:col>
          <xdr:colOff>297180</xdr:colOff>
          <xdr:row>24</xdr:row>
          <xdr:rowOff>342900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25</xdr:row>
          <xdr:rowOff>76200</xdr:rowOff>
        </xdr:from>
        <xdr:to>
          <xdr:col>4</xdr:col>
          <xdr:colOff>297180</xdr:colOff>
          <xdr:row>25</xdr:row>
          <xdr:rowOff>342900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24</xdr:row>
          <xdr:rowOff>76200</xdr:rowOff>
        </xdr:from>
        <xdr:to>
          <xdr:col>6</xdr:col>
          <xdr:colOff>304800</xdr:colOff>
          <xdr:row>24</xdr:row>
          <xdr:rowOff>342900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25</xdr:row>
          <xdr:rowOff>76200</xdr:rowOff>
        </xdr:from>
        <xdr:to>
          <xdr:col>5</xdr:col>
          <xdr:colOff>297180</xdr:colOff>
          <xdr:row>25</xdr:row>
          <xdr:rowOff>342900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25</xdr:row>
          <xdr:rowOff>76200</xdr:rowOff>
        </xdr:from>
        <xdr:to>
          <xdr:col>6</xdr:col>
          <xdr:colOff>304800</xdr:colOff>
          <xdr:row>25</xdr:row>
          <xdr:rowOff>342900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30</xdr:row>
          <xdr:rowOff>83820</xdr:rowOff>
        </xdr:from>
        <xdr:to>
          <xdr:col>4</xdr:col>
          <xdr:colOff>297180</xdr:colOff>
          <xdr:row>30</xdr:row>
          <xdr:rowOff>350520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30</xdr:row>
          <xdr:rowOff>83820</xdr:rowOff>
        </xdr:from>
        <xdr:to>
          <xdr:col>5</xdr:col>
          <xdr:colOff>297180</xdr:colOff>
          <xdr:row>30</xdr:row>
          <xdr:rowOff>350520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30</xdr:row>
          <xdr:rowOff>83820</xdr:rowOff>
        </xdr:from>
        <xdr:to>
          <xdr:col>6</xdr:col>
          <xdr:colOff>304800</xdr:colOff>
          <xdr:row>30</xdr:row>
          <xdr:rowOff>350520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29</xdr:row>
          <xdr:rowOff>76200</xdr:rowOff>
        </xdr:from>
        <xdr:to>
          <xdr:col>4</xdr:col>
          <xdr:colOff>304800</xdr:colOff>
          <xdr:row>29</xdr:row>
          <xdr:rowOff>342900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29</xdr:row>
          <xdr:rowOff>76200</xdr:rowOff>
        </xdr:from>
        <xdr:to>
          <xdr:col>5</xdr:col>
          <xdr:colOff>304800</xdr:colOff>
          <xdr:row>29</xdr:row>
          <xdr:rowOff>342900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29</xdr:row>
          <xdr:rowOff>76200</xdr:rowOff>
        </xdr:from>
        <xdr:to>
          <xdr:col>7</xdr:col>
          <xdr:colOff>0</xdr:colOff>
          <xdr:row>29</xdr:row>
          <xdr:rowOff>342900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33</xdr:row>
          <xdr:rowOff>152400</xdr:rowOff>
        </xdr:from>
        <xdr:to>
          <xdr:col>4</xdr:col>
          <xdr:colOff>297180</xdr:colOff>
          <xdr:row>33</xdr:row>
          <xdr:rowOff>419100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33</xdr:row>
          <xdr:rowOff>152400</xdr:rowOff>
        </xdr:from>
        <xdr:to>
          <xdr:col>5</xdr:col>
          <xdr:colOff>297180</xdr:colOff>
          <xdr:row>33</xdr:row>
          <xdr:rowOff>419100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33</xdr:row>
          <xdr:rowOff>152400</xdr:rowOff>
        </xdr:from>
        <xdr:to>
          <xdr:col>6</xdr:col>
          <xdr:colOff>304800</xdr:colOff>
          <xdr:row>33</xdr:row>
          <xdr:rowOff>419100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36</xdr:row>
          <xdr:rowOff>99060</xdr:rowOff>
        </xdr:from>
        <xdr:to>
          <xdr:col>4</xdr:col>
          <xdr:colOff>297180</xdr:colOff>
          <xdr:row>36</xdr:row>
          <xdr:rowOff>365760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36</xdr:row>
          <xdr:rowOff>99060</xdr:rowOff>
        </xdr:from>
        <xdr:to>
          <xdr:col>5</xdr:col>
          <xdr:colOff>297180</xdr:colOff>
          <xdr:row>36</xdr:row>
          <xdr:rowOff>365760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36</xdr:row>
          <xdr:rowOff>99060</xdr:rowOff>
        </xdr:from>
        <xdr:to>
          <xdr:col>6</xdr:col>
          <xdr:colOff>304800</xdr:colOff>
          <xdr:row>36</xdr:row>
          <xdr:rowOff>365760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47</xdr:row>
          <xdr:rowOff>106680</xdr:rowOff>
        </xdr:from>
        <xdr:to>
          <xdr:col>4</xdr:col>
          <xdr:colOff>297180</xdr:colOff>
          <xdr:row>47</xdr:row>
          <xdr:rowOff>373380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47</xdr:row>
          <xdr:rowOff>106680</xdr:rowOff>
        </xdr:from>
        <xdr:to>
          <xdr:col>5</xdr:col>
          <xdr:colOff>297180</xdr:colOff>
          <xdr:row>47</xdr:row>
          <xdr:rowOff>373380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47</xdr:row>
          <xdr:rowOff>106680</xdr:rowOff>
        </xdr:from>
        <xdr:to>
          <xdr:col>6</xdr:col>
          <xdr:colOff>304800</xdr:colOff>
          <xdr:row>47</xdr:row>
          <xdr:rowOff>373380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48</xdr:row>
          <xdr:rowOff>106680</xdr:rowOff>
        </xdr:from>
        <xdr:to>
          <xdr:col>4</xdr:col>
          <xdr:colOff>297180</xdr:colOff>
          <xdr:row>48</xdr:row>
          <xdr:rowOff>373380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48</xdr:row>
          <xdr:rowOff>106680</xdr:rowOff>
        </xdr:from>
        <xdr:to>
          <xdr:col>5</xdr:col>
          <xdr:colOff>297180</xdr:colOff>
          <xdr:row>48</xdr:row>
          <xdr:rowOff>373380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48</xdr:row>
          <xdr:rowOff>106680</xdr:rowOff>
        </xdr:from>
        <xdr:to>
          <xdr:col>6</xdr:col>
          <xdr:colOff>304800</xdr:colOff>
          <xdr:row>48</xdr:row>
          <xdr:rowOff>373380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52</xdr:row>
          <xdr:rowOff>106680</xdr:rowOff>
        </xdr:from>
        <xdr:to>
          <xdr:col>4</xdr:col>
          <xdr:colOff>297180</xdr:colOff>
          <xdr:row>52</xdr:row>
          <xdr:rowOff>373380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52</xdr:row>
          <xdr:rowOff>106680</xdr:rowOff>
        </xdr:from>
        <xdr:to>
          <xdr:col>5</xdr:col>
          <xdr:colOff>297180</xdr:colOff>
          <xdr:row>52</xdr:row>
          <xdr:rowOff>373380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52</xdr:row>
          <xdr:rowOff>106680</xdr:rowOff>
        </xdr:from>
        <xdr:to>
          <xdr:col>6</xdr:col>
          <xdr:colOff>304800</xdr:colOff>
          <xdr:row>52</xdr:row>
          <xdr:rowOff>373380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53</xdr:row>
          <xdr:rowOff>106680</xdr:rowOff>
        </xdr:from>
        <xdr:to>
          <xdr:col>4</xdr:col>
          <xdr:colOff>297180</xdr:colOff>
          <xdr:row>53</xdr:row>
          <xdr:rowOff>373380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53</xdr:row>
          <xdr:rowOff>106680</xdr:rowOff>
        </xdr:from>
        <xdr:to>
          <xdr:col>5</xdr:col>
          <xdr:colOff>297180</xdr:colOff>
          <xdr:row>53</xdr:row>
          <xdr:rowOff>373380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53</xdr:row>
          <xdr:rowOff>106680</xdr:rowOff>
        </xdr:from>
        <xdr:to>
          <xdr:col>6</xdr:col>
          <xdr:colOff>304800</xdr:colOff>
          <xdr:row>53</xdr:row>
          <xdr:rowOff>373380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54</xdr:row>
          <xdr:rowOff>106680</xdr:rowOff>
        </xdr:from>
        <xdr:to>
          <xdr:col>4</xdr:col>
          <xdr:colOff>297180</xdr:colOff>
          <xdr:row>54</xdr:row>
          <xdr:rowOff>373380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54</xdr:row>
          <xdr:rowOff>106680</xdr:rowOff>
        </xdr:from>
        <xdr:to>
          <xdr:col>5</xdr:col>
          <xdr:colOff>297180</xdr:colOff>
          <xdr:row>54</xdr:row>
          <xdr:rowOff>373380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54</xdr:row>
          <xdr:rowOff>106680</xdr:rowOff>
        </xdr:from>
        <xdr:to>
          <xdr:col>6</xdr:col>
          <xdr:colOff>304800</xdr:colOff>
          <xdr:row>54</xdr:row>
          <xdr:rowOff>373380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55</xdr:row>
          <xdr:rowOff>106680</xdr:rowOff>
        </xdr:from>
        <xdr:to>
          <xdr:col>4</xdr:col>
          <xdr:colOff>297180</xdr:colOff>
          <xdr:row>55</xdr:row>
          <xdr:rowOff>373380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55</xdr:row>
          <xdr:rowOff>106680</xdr:rowOff>
        </xdr:from>
        <xdr:to>
          <xdr:col>5</xdr:col>
          <xdr:colOff>297180</xdr:colOff>
          <xdr:row>55</xdr:row>
          <xdr:rowOff>373380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55</xdr:row>
          <xdr:rowOff>106680</xdr:rowOff>
        </xdr:from>
        <xdr:to>
          <xdr:col>6</xdr:col>
          <xdr:colOff>304800</xdr:colOff>
          <xdr:row>55</xdr:row>
          <xdr:rowOff>373380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58</xdr:row>
          <xdr:rowOff>99060</xdr:rowOff>
        </xdr:from>
        <xdr:to>
          <xdr:col>4</xdr:col>
          <xdr:colOff>304800</xdr:colOff>
          <xdr:row>58</xdr:row>
          <xdr:rowOff>350520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58</xdr:row>
          <xdr:rowOff>99060</xdr:rowOff>
        </xdr:from>
        <xdr:to>
          <xdr:col>5</xdr:col>
          <xdr:colOff>304800</xdr:colOff>
          <xdr:row>58</xdr:row>
          <xdr:rowOff>350520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58</xdr:row>
          <xdr:rowOff>99060</xdr:rowOff>
        </xdr:from>
        <xdr:to>
          <xdr:col>7</xdr:col>
          <xdr:colOff>0</xdr:colOff>
          <xdr:row>58</xdr:row>
          <xdr:rowOff>350520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56</xdr:row>
          <xdr:rowOff>106680</xdr:rowOff>
        </xdr:from>
        <xdr:to>
          <xdr:col>4</xdr:col>
          <xdr:colOff>297180</xdr:colOff>
          <xdr:row>56</xdr:row>
          <xdr:rowOff>373380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56</xdr:row>
          <xdr:rowOff>106680</xdr:rowOff>
        </xdr:from>
        <xdr:to>
          <xdr:col>5</xdr:col>
          <xdr:colOff>297180</xdr:colOff>
          <xdr:row>56</xdr:row>
          <xdr:rowOff>373380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56</xdr:row>
          <xdr:rowOff>106680</xdr:rowOff>
        </xdr:from>
        <xdr:to>
          <xdr:col>6</xdr:col>
          <xdr:colOff>304800</xdr:colOff>
          <xdr:row>56</xdr:row>
          <xdr:rowOff>373380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57</xdr:row>
          <xdr:rowOff>106680</xdr:rowOff>
        </xdr:from>
        <xdr:to>
          <xdr:col>4</xdr:col>
          <xdr:colOff>297180</xdr:colOff>
          <xdr:row>57</xdr:row>
          <xdr:rowOff>373380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57</xdr:row>
          <xdr:rowOff>106680</xdr:rowOff>
        </xdr:from>
        <xdr:to>
          <xdr:col>5</xdr:col>
          <xdr:colOff>297180</xdr:colOff>
          <xdr:row>57</xdr:row>
          <xdr:rowOff>373380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57</xdr:row>
          <xdr:rowOff>106680</xdr:rowOff>
        </xdr:from>
        <xdr:to>
          <xdr:col>6</xdr:col>
          <xdr:colOff>304800</xdr:colOff>
          <xdr:row>57</xdr:row>
          <xdr:rowOff>373380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59</xdr:row>
          <xdr:rowOff>99060</xdr:rowOff>
        </xdr:from>
        <xdr:to>
          <xdr:col>4</xdr:col>
          <xdr:colOff>304800</xdr:colOff>
          <xdr:row>59</xdr:row>
          <xdr:rowOff>350520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59</xdr:row>
          <xdr:rowOff>99060</xdr:rowOff>
        </xdr:from>
        <xdr:to>
          <xdr:col>5</xdr:col>
          <xdr:colOff>304800</xdr:colOff>
          <xdr:row>59</xdr:row>
          <xdr:rowOff>350520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59</xdr:row>
          <xdr:rowOff>99060</xdr:rowOff>
        </xdr:from>
        <xdr:to>
          <xdr:col>7</xdr:col>
          <xdr:colOff>0</xdr:colOff>
          <xdr:row>59</xdr:row>
          <xdr:rowOff>350520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137</xdr:row>
          <xdr:rowOff>76200</xdr:rowOff>
        </xdr:from>
        <xdr:to>
          <xdr:col>4</xdr:col>
          <xdr:colOff>297180</xdr:colOff>
          <xdr:row>137</xdr:row>
          <xdr:rowOff>342900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137</xdr:row>
          <xdr:rowOff>76200</xdr:rowOff>
        </xdr:from>
        <xdr:to>
          <xdr:col>5</xdr:col>
          <xdr:colOff>297180</xdr:colOff>
          <xdr:row>137</xdr:row>
          <xdr:rowOff>342900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137</xdr:row>
          <xdr:rowOff>76200</xdr:rowOff>
        </xdr:from>
        <xdr:to>
          <xdr:col>6</xdr:col>
          <xdr:colOff>304800</xdr:colOff>
          <xdr:row>137</xdr:row>
          <xdr:rowOff>342900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138</xdr:row>
          <xdr:rowOff>121920</xdr:rowOff>
        </xdr:from>
        <xdr:to>
          <xdr:col>4</xdr:col>
          <xdr:colOff>289560</xdr:colOff>
          <xdr:row>138</xdr:row>
          <xdr:rowOff>388620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138</xdr:row>
          <xdr:rowOff>121920</xdr:rowOff>
        </xdr:from>
        <xdr:to>
          <xdr:col>5</xdr:col>
          <xdr:colOff>289560</xdr:colOff>
          <xdr:row>138</xdr:row>
          <xdr:rowOff>388620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138</xdr:row>
          <xdr:rowOff>121920</xdr:rowOff>
        </xdr:from>
        <xdr:to>
          <xdr:col>6</xdr:col>
          <xdr:colOff>297180</xdr:colOff>
          <xdr:row>138</xdr:row>
          <xdr:rowOff>388620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140</xdr:row>
          <xdr:rowOff>121920</xdr:rowOff>
        </xdr:from>
        <xdr:to>
          <xdr:col>4</xdr:col>
          <xdr:colOff>289560</xdr:colOff>
          <xdr:row>140</xdr:row>
          <xdr:rowOff>388620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140</xdr:row>
          <xdr:rowOff>121920</xdr:rowOff>
        </xdr:from>
        <xdr:to>
          <xdr:col>5</xdr:col>
          <xdr:colOff>289560</xdr:colOff>
          <xdr:row>140</xdr:row>
          <xdr:rowOff>388620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140</xdr:row>
          <xdr:rowOff>121920</xdr:rowOff>
        </xdr:from>
        <xdr:to>
          <xdr:col>6</xdr:col>
          <xdr:colOff>297180</xdr:colOff>
          <xdr:row>140</xdr:row>
          <xdr:rowOff>388620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141</xdr:row>
          <xdr:rowOff>121920</xdr:rowOff>
        </xdr:from>
        <xdr:to>
          <xdr:col>4</xdr:col>
          <xdr:colOff>289560</xdr:colOff>
          <xdr:row>141</xdr:row>
          <xdr:rowOff>388620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141</xdr:row>
          <xdr:rowOff>121920</xdr:rowOff>
        </xdr:from>
        <xdr:to>
          <xdr:col>5</xdr:col>
          <xdr:colOff>289560</xdr:colOff>
          <xdr:row>141</xdr:row>
          <xdr:rowOff>388620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141</xdr:row>
          <xdr:rowOff>121920</xdr:rowOff>
        </xdr:from>
        <xdr:to>
          <xdr:col>6</xdr:col>
          <xdr:colOff>297180</xdr:colOff>
          <xdr:row>141</xdr:row>
          <xdr:rowOff>388620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142</xdr:row>
          <xdr:rowOff>121920</xdr:rowOff>
        </xdr:from>
        <xdr:to>
          <xdr:col>4</xdr:col>
          <xdr:colOff>289560</xdr:colOff>
          <xdr:row>142</xdr:row>
          <xdr:rowOff>388620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142</xdr:row>
          <xdr:rowOff>121920</xdr:rowOff>
        </xdr:from>
        <xdr:to>
          <xdr:col>5</xdr:col>
          <xdr:colOff>289560</xdr:colOff>
          <xdr:row>142</xdr:row>
          <xdr:rowOff>388620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142</xdr:row>
          <xdr:rowOff>121920</xdr:rowOff>
        </xdr:from>
        <xdr:to>
          <xdr:col>6</xdr:col>
          <xdr:colOff>297180</xdr:colOff>
          <xdr:row>142</xdr:row>
          <xdr:rowOff>388620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148</xdr:row>
          <xdr:rowOff>121920</xdr:rowOff>
        </xdr:from>
        <xdr:to>
          <xdr:col>4</xdr:col>
          <xdr:colOff>289560</xdr:colOff>
          <xdr:row>148</xdr:row>
          <xdr:rowOff>388620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148</xdr:row>
          <xdr:rowOff>121920</xdr:rowOff>
        </xdr:from>
        <xdr:to>
          <xdr:col>5</xdr:col>
          <xdr:colOff>289560</xdr:colOff>
          <xdr:row>148</xdr:row>
          <xdr:rowOff>388620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148</xdr:row>
          <xdr:rowOff>121920</xdr:rowOff>
        </xdr:from>
        <xdr:to>
          <xdr:col>6</xdr:col>
          <xdr:colOff>297180</xdr:colOff>
          <xdr:row>148</xdr:row>
          <xdr:rowOff>388620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149</xdr:row>
          <xdr:rowOff>121920</xdr:rowOff>
        </xdr:from>
        <xdr:to>
          <xdr:col>4</xdr:col>
          <xdr:colOff>289560</xdr:colOff>
          <xdr:row>149</xdr:row>
          <xdr:rowOff>388620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149</xdr:row>
          <xdr:rowOff>121920</xdr:rowOff>
        </xdr:from>
        <xdr:to>
          <xdr:col>5</xdr:col>
          <xdr:colOff>289560</xdr:colOff>
          <xdr:row>149</xdr:row>
          <xdr:rowOff>388620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149</xdr:row>
          <xdr:rowOff>121920</xdr:rowOff>
        </xdr:from>
        <xdr:to>
          <xdr:col>6</xdr:col>
          <xdr:colOff>297180</xdr:colOff>
          <xdr:row>149</xdr:row>
          <xdr:rowOff>388620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152</xdr:row>
          <xdr:rowOff>83820</xdr:rowOff>
        </xdr:from>
        <xdr:to>
          <xdr:col>4</xdr:col>
          <xdr:colOff>289560</xdr:colOff>
          <xdr:row>152</xdr:row>
          <xdr:rowOff>350520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152</xdr:row>
          <xdr:rowOff>83820</xdr:rowOff>
        </xdr:from>
        <xdr:to>
          <xdr:col>5</xdr:col>
          <xdr:colOff>289560</xdr:colOff>
          <xdr:row>152</xdr:row>
          <xdr:rowOff>350520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152</xdr:row>
          <xdr:rowOff>83820</xdr:rowOff>
        </xdr:from>
        <xdr:to>
          <xdr:col>6</xdr:col>
          <xdr:colOff>297180</xdr:colOff>
          <xdr:row>152</xdr:row>
          <xdr:rowOff>350520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155</xdr:row>
          <xdr:rowOff>121920</xdr:rowOff>
        </xdr:from>
        <xdr:to>
          <xdr:col>4</xdr:col>
          <xdr:colOff>289560</xdr:colOff>
          <xdr:row>155</xdr:row>
          <xdr:rowOff>388620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155</xdr:row>
          <xdr:rowOff>121920</xdr:rowOff>
        </xdr:from>
        <xdr:to>
          <xdr:col>5</xdr:col>
          <xdr:colOff>289560</xdr:colOff>
          <xdr:row>155</xdr:row>
          <xdr:rowOff>388620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155</xdr:row>
          <xdr:rowOff>121920</xdr:rowOff>
        </xdr:from>
        <xdr:to>
          <xdr:col>6</xdr:col>
          <xdr:colOff>297180</xdr:colOff>
          <xdr:row>155</xdr:row>
          <xdr:rowOff>388620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156</xdr:row>
          <xdr:rowOff>121920</xdr:rowOff>
        </xdr:from>
        <xdr:to>
          <xdr:col>4</xdr:col>
          <xdr:colOff>289560</xdr:colOff>
          <xdr:row>156</xdr:row>
          <xdr:rowOff>388620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156</xdr:row>
          <xdr:rowOff>121920</xdr:rowOff>
        </xdr:from>
        <xdr:to>
          <xdr:col>5</xdr:col>
          <xdr:colOff>289560</xdr:colOff>
          <xdr:row>156</xdr:row>
          <xdr:rowOff>388620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156</xdr:row>
          <xdr:rowOff>121920</xdr:rowOff>
        </xdr:from>
        <xdr:to>
          <xdr:col>6</xdr:col>
          <xdr:colOff>297180</xdr:colOff>
          <xdr:row>156</xdr:row>
          <xdr:rowOff>388620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157</xdr:row>
          <xdr:rowOff>121920</xdr:rowOff>
        </xdr:from>
        <xdr:to>
          <xdr:col>4</xdr:col>
          <xdr:colOff>289560</xdr:colOff>
          <xdr:row>157</xdr:row>
          <xdr:rowOff>388620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157</xdr:row>
          <xdr:rowOff>121920</xdr:rowOff>
        </xdr:from>
        <xdr:to>
          <xdr:col>5</xdr:col>
          <xdr:colOff>289560</xdr:colOff>
          <xdr:row>157</xdr:row>
          <xdr:rowOff>388620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157</xdr:row>
          <xdr:rowOff>121920</xdr:rowOff>
        </xdr:from>
        <xdr:to>
          <xdr:col>6</xdr:col>
          <xdr:colOff>297180</xdr:colOff>
          <xdr:row>157</xdr:row>
          <xdr:rowOff>388620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158</xdr:row>
          <xdr:rowOff>121920</xdr:rowOff>
        </xdr:from>
        <xdr:to>
          <xdr:col>4</xdr:col>
          <xdr:colOff>289560</xdr:colOff>
          <xdr:row>158</xdr:row>
          <xdr:rowOff>388620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158</xdr:row>
          <xdr:rowOff>121920</xdr:rowOff>
        </xdr:from>
        <xdr:to>
          <xdr:col>5</xdr:col>
          <xdr:colOff>289560</xdr:colOff>
          <xdr:row>158</xdr:row>
          <xdr:rowOff>388620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158</xdr:row>
          <xdr:rowOff>121920</xdr:rowOff>
        </xdr:from>
        <xdr:to>
          <xdr:col>6</xdr:col>
          <xdr:colOff>297180</xdr:colOff>
          <xdr:row>158</xdr:row>
          <xdr:rowOff>388620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127</xdr:row>
          <xdr:rowOff>121920</xdr:rowOff>
        </xdr:from>
        <xdr:to>
          <xdr:col>4</xdr:col>
          <xdr:colOff>304800</xdr:colOff>
          <xdr:row>127</xdr:row>
          <xdr:rowOff>388620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127</xdr:row>
          <xdr:rowOff>121920</xdr:rowOff>
        </xdr:from>
        <xdr:to>
          <xdr:col>5</xdr:col>
          <xdr:colOff>304800</xdr:colOff>
          <xdr:row>127</xdr:row>
          <xdr:rowOff>388620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127</xdr:row>
          <xdr:rowOff>121920</xdr:rowOff>
        </xdr:from>
        <xdr:to>
          <xdr:col>7</xdr:col>
          <xdr:colOff>0</xdr:colOff>
          <xdr:row>127</xdr:row>
          <xdr:rowOff>388620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128</xdr:row>
          <xdr:rowOff>121920</xdr:rowOff>
        </xdr:from>
        <xdr:to>
          <xdr:col>4</xdr:col>
          <xdr:colOff>304800</xdr:colOff>
          <xdr:row>128</xdr:row>
          <xdr:rowOff>388620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128</xdr:row>
          <xdr:rowOff>121920</xdr:rowOff>
        </xdr:from>
        <xdr:to>
          <xdr:col>5</xdr:col>
          <xdr:colOff>304800</xdr:colOff>
          <xdr:row>128</xdr:row>
          <xdr:rowOff>388620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128</xdr:row>
          <xdr:rowOff>121920</xdr:rowOff>
        </xdr:from>
        <xdr:to>
          <xdr:col>7</xdr:col>
          <xdr:colOff>0</xdr:colOff>
          <xdr:row>128</xdr:row>
          <xdr:rowOff>388620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116</xdr:row>
          <xdr:rowOff>68580</xdr:rowOff>
        </xdr:from>
        <xdr:to>
          <xdr:col>4</xdr:col>
          <xdr:colOff>304800</xdr:colOff>
          <xdr:row>116</xdr:row>
          <xdr:rowOff>335280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116</xdr:row>
          <xdr:rowOff>68580</xdr:rowOff>
        </xdr:from>
        <xdr:to>
          <xdr:col>5</xdr:col>
          <xdr:colOff>304800</xdr:colOff>
          <xdr:row>116</xdr:row>
          <xdr:rowOff>335280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116</xdr:row>
          <xdr:rowOff>68580</xdr:rowOff>
        </xdr:from>
        <xdr:to>
          <xdr:col>7</xdr:col>
          <xdr:colOff>0</xdr:colOff>
          <xdr:row>116</xdr:row>
          <xdr:rowOff>335280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117</xdr:row>
          <xdr:rowOff>68580</xdr:rowOff>
        </xdr:from>
        <xdr:to>
          <xdr:col>4</xdr:col>
          <xdr:colOff>304800</xdr:colOff>
          <xdr:row>117</xdr:row>
          <xdr:rowOff>335280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117</xdr:row>
          <xdr:rowOff>68580</xdr:rowOff>
        </xdr:from>
        <xdr:to>
          <xdr:col>5</xdr:col>
          <xdr:colOff>304800</xdr:colOff>
          <xdr:row>117</xdr:row>
          <xdr:rowOff>335280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117</xdr:row>
          <xdr:rowOff>68580</xdr:rowOff>
        </xdr:from>
        <xdr:to>
          <xdr:col>7</xdr:col>
          <xdr:colOff>0</xdr:colOff>
          <xdr:row>117</xdr:row>
          <xdr:rowOff>335280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118</xdr:row>
          <xdr:rowOff>68580</xdr:rowOff>
        </xdr:from>
        <xdr:to>
          <xdr:col>4</xdr:col>
          <xdr:colOff>304800</xdr:colOff>
          <xdr:row>118</xdr:row>
          <xdr:rowOff>335280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118</xdr:row>
          <xdr:rowOff>68580</xdr:rowOff>
        </xdr:from>
        <xdr:to>
          <xdr:col>5</xdr:col>
          <xdr:colOff>304800</xdr:colOff>
          <xdr:row>118</xdr:row>
          <xdr:rowOff>335280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118</xdr:row>
          <xdr:rowOff>68580</xdr:rowOff>
        </xdr:from>
        <xdr:to>
          <xdr:col>7</xdr:col>
          <xdr:colOff>0</xdr:colOff>
          <xdr:row>118</xdr:row>
          <xdr:rowOff>335280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119</xdr:row>
          <xdr:rowOff>68580</xdr:rowOff>
        </xdr:from>
        <xdr:to>
          <xdr:col>4</xdr:col>
          <xdr:colOff>304800</xdr:colOff>
          <xdr:row>119</xdr:row>
          <xdr:rowOff>335280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119</xdr:row>
          <xdr:rowOff>68580</xdr:rowOff>
        </xdr:from>
        <xdr:to>
          <xdr:col>5</xdr:col>
          <xdr:colOff>304800</xdr:colOff>
          <xdr:row>119</xdr:row>
          <xdr:rowOff>335280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119</xdr:row>
          <xdr:rowOff>68580</xdr:rowOff>
        </xdr:from>
        <xdr:to>
          <xdr:col>7</xdr:col>
          <xdr:colOff>0</xdr:colOff>
          <xdr:row>119</xdr:row>
          <xdr:rowOff>335280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120</xdr:row>
          <xdr:rowOff>68580</xdr:rowOff>
        </xdr:from>
        <xdr:to>
          <xdr:col>4</xdr:col>
          <xdr:colOff>304800</xdr:colOff>
          <xdr:row>120</xdr:row>
          <xdr:rowOff>335280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120</xdr:row>
          <xdr:rowOff>68580</xdr:rowOff>
        </xdr:from>
        <xdr:to>
          <xdr:col>5</xdr:col>
          <xdr:colOff>304800</xdr:colOff>
          <xdr:row>120</xdr:row>
          <xdr:rowOff>335280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120</xdr:row>
          <xdr:rowOff>68580</xdr:rowOff>
        </xdr:from>
        <xdr:to>
          <xdr:col>7</xdr:col>
          <xdr:colOff>0</xdr:colOff>
          <xdr:row>120</xdr:row>
          <xdr:rowOff>335280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121</xdr:row>
          <xdr:rowOff>68580</xdr:rowOff>
        </xdr:from>
        <xdr:to>
          <xdr:col>4</xdr:col>
          <xdr:colOff>304800</xdr:colOff>
          <xdr:row>121</xdr:row>
          <xdr:rowOff>335280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121</xdr:row>
          <xdr:rowOff>68580</xdr:rowOff>
        </xdr:from>
        <xdr:to>
          <xdr:col>5</xdr:col>
          <xdr:colOff>304800</xdr:colOff>
          <xdr:row>121</xdr:row>
          <xdr:rowOff>335280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121</xdr:row>
          <xdr:rowOff>68580</xdr:rowOff>
        </xdr:from>
        <xdr:to>
          <xdr:col>7</xdr:col>
          <xdr:colOff>0</xdr:colOff>
          <xdr:row>121</xdr:row>
          <xdr:rowOff>335280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122</xdr:row>
          <xdr:rowOff>68580</xdr:rowOff>
        </xdr:from>
        <xdr:to>
          <xdr:col>4</xdr:col>
          <xdr:colOff>304800</xdr:colOff>
          <xdr:row>122</xdr:row>
          <xdr:rowOff>335280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122</xdr:row>
          <xdr:rowOff>68580</xdr:rowOff>
        </xdr:from>
        <xdr:to>
          <xdr:col>5</xdr:col>
          <xdr:colOff>304800</xdr:colOff>
          <xdr:row>122</xdr:row>
          <xdr:rowOff>335280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122</xdr:row>
          <xdr:rowOff>68580</xdr:rowOff>
        </xdr:from>
        <xdr:to>
          <xdr:col>7</xdr:col>
          <xdr:colOff>0</xdr:colOff>
          <xdr:row>122</xdr:row>
          <xdr:rowOff>335280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123</xdr:row>
          <xdr:rowOff>68580</xdr:rowOff>
        </xdr:from>
        <xdr:to>
          <xdr:col>4</xdr:col>
          <xdr:colOff>304800</xdr:colOff>
          <xdr:row>123</xdr:row>
          <xdr:rowOff>335280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123</xdr:row>
          <xdr:rowOff>68580</xdr:rowOff>
        </xdr:from>
        <xdr:to>
          <xdr:col>5</xdr:col>
          <xdr:colOff>304800</xdr:colOff>
          <xdr:row>123</xdr:row>
          <xdr:rowOff>335280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123</xdr:row>
          <xdr:rowOff>68580</xdr:rowOff>
        </xdr:from>
        <xdr:to>
          <xdr:col>7</xdr:col>
          <xdr:colOff>0</xdr:colOff>
          <xdr:row>123</xdr:row>
          <xdr:rowOff>335280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124</xdr:row>
          <xdr:rowOff>68580</xdr:rowOff>
        </xdr:from>
        <xdr:to>
          <xdr:col>4</xdr:col>
          <xdr:colOff>304800</xdr:colOff>
          <xdr:row>124</xdr:row>
          <xdr:rowOff>335280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124</xdr:row>
          <xdr:rowOff>68580</xdr:rowOff>
        </xdr:from>
        <xdr:to>
          <xdr:col>5</xdr:col>
          <xdr:colOff>304800</xdr:colOff>
          <xdr:row>124</xdr:row>
          <xdr:rowOff>335280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124</xdr:row>
          <xdr:rowOff>68580</xdr:rowOff>
        </xdr:from>
        <xdr:to>
          <xdr:col>7</xdr:col>
          <xdr:colOff>0</xdr:colOff>
          <xdr:row>124</xdr:row>
          <xdr:rowOff>335280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62</xdr:row>
          <xdr:rowOff>99060</xdr:rowOff>
        </xdr:from>
        <xdr:to>
          <xdr:col>4</xdr:col>
          <xdr:colOff>304800</xdr:colOff>
          <xdr:row>62</xdr:row>
          <xdr:rowOff>350520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62</xdr:row>
          <xdr:rowOff>99060</xdr:rowOff>
        </xdr:from>
        <xdr:to>
          <xdr:col>5</xdr:col>
          <xdr:colOff>304800</xdr:colOff>
          <xdr:row>62</xdr:row>
          <xdr:rowOff>350520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62</xdr:row>
          <xdr:rowOff>99060</xdr:rowOff>
        </xdr:from>
        <xdr:to>
          <xdr:col>7</xdr:col>
          <xdr:colOff>0</xdr:colOff>
          <xdr:row>62</xdr:row>
          <xdr:rowOff>350520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64</xdr:row>
          <xdr:rowOff>99060</xdr:rowOff>
        </xdr:from>
        <xdr:to>
          <xdr:col>4</xdr:col>
          <xdr:colOff>304800</xdr:colOff>
          <xdr:row>64</xdr:row>
          <xdr:rowOff>350520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64</xdr:row>
          <xdr:rowOff>99060</xdr:rowOff>
        </xdr:from>
        <xdr:to>
          <xdr:col>5</xdr:col>
          <xdr:colOff>304800</xdr:colOff>
          <xdr:row>64</xdr:row>
          <xdr:rowOff>350520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64</xdr:row>
          <xdr:rowOff>99060</xdr:rowOff>
        </xdr:from>
        <xdr:to>
          <xdr:col>7</xdr:col>
          <xdr:colOff>0</xdr:colOff>
          <xdr:row>64</xdr:row>
          <xdr:rowOff>350520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71</xdr:row>
          <xdr:rowOff>99060</xdr:rowOff>
        </xdr:from>
        <xdr:to>
          <xdr:col>4</xdr:col>
          <xdr:colOff>304800</xdr:colOff>
          <xdr:row>71</xdr:row>
          <xdr:rowOff>350520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71</xdr:row>
          <xdr:rowOff>99060</xdr:rowOff>
        </xdr:from>
        <xdr:to>
          <xdr:col>5</xdr:col>
          <xdr:colOff>304800</xdr:colOff>
          <xdr:row>71</xdr:row>
          <xdr:rowOff>350520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71</xdr:row>
          <xdr:rowOff>99060</xdr:rowOff>
        </xdr:from>
        <xdr:to>
          <xdr:col>7</xdr:col>
          <xdr:colOff>0</xdr:colOff>
          <xdr:row>71</xdr:row>
          <xdr:rowOff>350520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75</xdr:row>
          <xdr:rowOff>106680</xdr:rowOff>
        </xdr:from>
        <xdr:to>
          <xdr:col>5</xdr:col>
          <xdr:colOff>0</xdr:colOff>
          <xdr:row>75</xdr:row>
          <xdr:rowOff>365760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75</xdr:row>
          <xdr:rowOff>106680</xdr:rowOff>
        </xdr:from>
        <xdr:to>
          <xdr:col>6</xdr:col>
          <xdr:colOff>0</xdr:colOff>
          <xdr:row>75</xdr:row>
          <xdr:rowOff>365760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75</xdr:row>
          <xdr:rowOff>106680</xdr:rowOff>
        </xdr:from>
        <xdr:to>
          <xdr:col>7</xdr:col>
          <xdr:colOff>7620</xdr:colOff>
          <xdr:row>75</xdr:row>
          <xdr:rowOff>365760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76</xdr:row>
          <xdr:rowOff>99060</xdr:rowOff>
        </xdr:from>
        <xdr:to>
          <xdr:col>4</xdr:col>
          <xdr:colOff>304800</xdr:colOff>
          <xdr:row>76</xdr:row>
          <xdr:rowOff>350520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76</xdr:row>
          <xdr:rowOff>99060</xdr:rowOff>
        </xdr:from>
        <xdr:to>
          <xdr:col>5</xdr:col>
          <xdr:colOff>304800</xdr:colOff>
          <xdr:row>76</xdr:row>
          <xdr:rowOff>350520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76</xdr:row>
          <xdr:rowOff>99060</xdr:rowOff>
        </xdr:from>
        <xdr:to>
          <xdr:col>7</xdr:col>
          <xdr:colOff>0</xdr:colOff>
          <xdr:row>76</xdr:row>
          <xdr:rowOff>350520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77</xdr:row>
          <xdr:rowOff>99060</xdr:rowOff>
        </xdr:from>
        <xdr:to>
          <xdr:col>4</xdr:col>
          <xdr:colOff>304800</xdr:colOff>
          <xdr:row>77</xdr:row>
          <xdr:rowOff>350520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77</xdr:row>
          <xdr:rowOff>99060</xdr:rowOff>
        </xdr:from>
        <xdr:to>
          <xdr:col>5</xdr:col>
          <xdr:colOff>304800</xdr:colOff>
          <xdr:row>77</xdr:row>
          <xdr:rowOff>350520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77</xdr:row>
          <xdr:rowOff>99060</xdr:rowOff>
        </xdr:from>
        <xdr:to>
          <xdr:col>7</xdr:col>
          <xdr:colOff>0</xdr:colOff>
          <xdr:row>77</xdr:row>
          <xdr:rowOff>350520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78</xdr:row>
          <xdr:rowOff>99060</xdr:rowOff>
        </xdr:from>
        <xdr:to>
          <xdr:col>4</xdr:col>
          <xdr:colOff>304800</xdr:colOff>
          <xdr:row>78</xdr:row>
          <xdr:rowOff>350520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78</xdr:row>
          <xdr:rowOff>99060</xdr:rowOff>
        </xdr:from>
        <xdr:to>
          <xdr:col>5</xdr:col>
          <xdr:colOff>304800</xdr:colOff>
          <xdr:row>78</xdr:row>
          <xdr:rowOff>350520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78</xdr:row>
          <xdr:rowOff>99060</xdr:rowOff>
        </xdr:from>
        <xdr:to>
          <xdr:col>7</xdr:col>
          <xdr:colOff>0</xdr:colOff>
          <xdr:row>78</xdr:row>
          <xdr:rowOff>350520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79</xdr:row>
          <xdr:rowOff>99060</xdr:rowOff>
        </xdr:from>
        <xdr:to>
          <xdr:col>4</xdr:col>
          <xdr:colOff>304800</xdr:colOff>
          <xdr:row>79</xdr:row>
          <xdr:rowOff>350520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79</xdr:row>
          <xdr:rowOff>99060</xdr:rowOff>
        </xdr:from>
        <xdr:to>
          <xdr:col>5</xdr:col>
          <xdr:colOff>304800</xdr:colOff>
          <xdr:row>79</xdr:row>
          <xdr:rowOff>350520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79</xdr:row>
          <xdr:rowOff>99060</xdr:rowOff>
        </xdr:from>
        <xdr:to>
          <xdr:col>7</xdr:col>
          <xdr:colOff>0</xdr:colOff>
          <xdr:row>79</xdr:row>
          <xdr:rowOff>350520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80</xdr:row>
          <xdr:rowOff>68580</xdr:rowOff>
        </xdr:from>
        <xdr:to>
          <xdr:col>5</xdr:col>
          <xdr:colOff>297180</xdr:colOff>
          <xdr:row>80</xdr:row>
          <xdr:rowOff>327660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89</xdr:row>
          <xdr:rowOff>99060</xdr:rowOff>
        </xdr:from>
        <xdr:to>
          <xdr:col>4</xdr:col>
          <xdr:colOff>304800</xdr:colOff>
          <xdr:row>89</xdr:row>
          <xdr:rowOff>350520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89</xdr:row>
          <xdr:rowOff>99060</xdr:rowOff>
        </xdr:from>
        <xdr:to>
          <xdr:col>5</xdr:col>
          <xdr:colOff>304800</xdr:colOff>
          <xdr:row>89</xdr:row>
          <xdr:rowOff>350520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89</xdr:row>
          <xdr:rowOff>99060</xdr:rowOff>
        </xdr:from>
        <xdr:to>
          <xdr:col>7</xdr:col>
          <xdr:colOff>0</xdr:colOff>
          <xdr:row>89</xdr:row>
          <xdr:rowOff>350520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90</xdr:row>
          <xdr:rowOff>99060</xdr:rowOff>
        </xdr:from>
        <xdr:to>
          <xdr:col>4</xdr:col>
          <xdr:colOff>304800</xdr:colOff>
          <xdr:row>90</xdr:row>
          <xdr:rowOff>350520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90</xdr:row>
          <xdr:rowOff>99060</xdr:rowOff>
        </xdr:from>
        <xdr:to>
          <xdr:col>5</xdr:col>
          <xdr:colOff>304800</xdr:colOff>
          <xdr:row>90</xdr:row>
          <xdr:rowOff>350520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90</xdr:row>
          <xdr:rowOff>99060</xdr:rowOff>
        </xdr:from>
        <xdr:to>
          <xdr:col>7</xdr:col>
          <xdr:colOff>0</xdr:colOff>
          <xdr:row>90</xdr:row>
          <xdr:rowOff>350520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93</xdr:row>
          <xdr:rowOff>99060</xdr:rowOff>
        </xdr:from>
        <xdr:to>
          <xdr:col>4</xdr:col>
          <xdr:colOff>304800</xdr:colOff>
          <xdr:row>93</xdr:row>
          <xdr:rowOff>350520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93</xdr:row>
          <xdr:rowOff>99060</xdr:rowOff>
        </xdr:from>
        <xdr:to>
          <xdr:col>5</xdr:col>
          <xdr:colOff>304800</xdr:colOff>
          <xdr:row>93</xdr:row>
          <xdr:rowOff>350520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93</xdr:row>
          <xdr:rowOff>99060</xdr:rowOff>
        </xdr:from>
        <xdr:to>
          <xdr:col>7</xdr:col>
          <xdr:colOff>0</xdr:colOff>
          <xdr:row>93</xdr:row>
          <xdr:rowOff>350520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94</xdr:row>
          <xdr:rowOff>99060</xdr:rowOff>
        </xdr:from>
        <xdr:to>
          <xdr:col>4</xdr:col>
          <xdr:colOff>304800</xdr:colOff>
          <xdr:row>94</xdr:row>
          <xdr:rowOff>350520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94</xdr:row>
          <xdr:rowOff>99060</xdr:rowOff>
        </xdr:from>
        <xdr:to>
          <xdr:col>5</xdr:col>
          <xdr:colOff>304800</xdr:colOff>
          <xdr:row>94</xdr:row>
          <xdr:rowOff>350520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94</xdr:row>
          <xdr:rowOff>99060</xdr:rowOff>
        </xdr:from>
        <xdr:to>
          <xdr:col>7</xdr:col>
          <xdr:colOff>0</xdr:colOff>
          <xdr:row>94</xdr:row>
          <xdr:rowOff>350520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95</xdr:row>
          <xdr:rowOff>99060</xdr:rowOff>
        </xdr:from>
        <xdr:to>
          <xdr:col>4</xdr:col>
          <xdr:colOff>304800</xdr:colOff>
          <xdr:row>95</xdr:row>
          <xdr:rowOff>350520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95</xdr:row>
          <xdr:rowOff>99060</xdr:rowOff>
        </xdr:from>
        <xdr:to>
          <xdr:col>5</xdr:col>
          <xdr:colOff>304800</xdr:colOff>
          <xdr:row>95</xdr:row>
          <xdr:rowOff>350520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95</xdr:row>
          <xdr:rowOff>99060</xdr:rowOff>
        </xdr:from>
        <xdr:to>
          <xdr:col>7</xdr:col>
          <xdr:colOff>0</xdr:colOff>
          <xdr:row>95</xdr:row>
          <xdr:rowOff>350520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98</xdr:row>
          <xdr:rowOff>99060</xdr:rowOff>
        </xdr:from>
        <xdr:to>
          <xdr:col>4</xdr:col>
          <xdr:colOff>304800</xdr:colOff>
          <xdr:row>98</xdr:row>
          <xdr:rowOff>350520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98</xdr:row>
          <xdr:rowOff>99060</xdr:rowOff>
        </xdr:from>
        <xdr:to>
          <xdr:col>5</xdr:col>
          <xdr:colOff>304800</xdr:colOff>
          <xdr:row>98</xdr:row>
          <xdr:rowOff>350520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98</xdr:row>
          <xdr:rowOff>99060</xdr:rowOff>
        </xdr:from>
        <xdr:to>
          <xdr:col>7</xdr:col>
          <xdr:colOff>0</xdr:colOff>
          <xdr:row>98</xdr:row>
          <xdr:rowOff>350520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99</xdr:row>
          <xdr:rowOff>99060</xdr:rowOff>
        </xdr:from>
        <xdr:to>
          <xdr:col>4</xdr:col>
          <xdr:colOff>304800</xdr:colOff>
          <xdr:row>99</xdr:row>
          <xdr:rowOff>350520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99</xdr:row>
          <xdr:rowOff>99060</xdr:rowOff>
        </xdr:from>
        <xdr:to>
          <xdr:col>5</xdr:col>
          <xdr:colOff>304800</xdr:colOff>
          <xdr:row>99</xdr:row>
          <xdr:rowOff>350520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99</xdr:row>
          <xdr:rowOff>99060</xdr:rowOff>
        </xdr:from>
        <xdr:to>
          <xdr:col>7</xdr:col>
          <xdr:colOff>0</xdr:colOff>
          <xdr:row>99</xdr:row>
          <xdr:rowOff>350520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63</xdr:row>
          <xdr:rowOff>99060</xdr:rowOff>
        </xdr:from>
        <xdr:to>
          <xdr:col>4</xdr:col>
          <xdr:colOff>304800</xdr:colOff>
          <xdr:row>63</xdr:row>
          <xdr:rowOff>350520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63</xdr:row>
          <xdr:rowOff>99060</xdr:rowOff>
        </xdr:from>
        <xdr:to>
          <xdr:col>5</xdr:col>
          <xdr:colOff>304800</xdr:colOff>
          <xdr:row>63</xdr:row>
          <xdr:rowOff>350520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63</xdr:row>
          <xdr:rowOff>99060</xdr:rowOff>
        </xdr:from>
        <xdr:to>
          <xdr:col>7</xdr:col>
          <xdr:colOff>0</xdr:colOff>
          <xdr:row>63</xdr:row>
          <xdr:rowOff>350520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72</xdr:row>
          <xdr:rowOff>99060</xdr:rowOff>
        </xdr:from>
        <xdr:to>
          <xdr:col>4</xdr:col>
          <xdr:colOff>304800</xdr:colOff>
          <xdr:row>72</xdr:row>
          <xdr:rowOff>350520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72</xdr:row>
          <xdr:rowOff>99060</xdr:rowOff>
        </xdr:from>
        <xdr:to>
          <xdr:col>5</xdr:col>
          <xdr:colOff>304800</xdr:colOff>
          <xdr:row>72</xdr:row>
          <xdr:rowOff>350520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72</xdr:row>
          <xdr:rowOff>99060</xdr:rowOff>
        </xdr:from>
        <xdr:to>
          <xdr:col>7</xdr:col>
          <xdr:colOff>0</xdr:colOff>
          <xdr:row>72</xdr:row>
          <xdr:rowOff>350520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81</xdr:row>
          <xdr:rowOff>99060</xdr:rowOff>
        </xdr:from>
        <xdr:to>
          <xdr:col>5</xdr:col>
          <xdr:colOff>304800</xdr:colOff>
          <xdr:row>81</xdr:row>
          <xdr:rowOff>350520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82</xdr:row>
          <xdr:rowOff>99060</xdr:rowOff>
        </xdr:from>
        <xdr:to>
          <xdr:col>5</xdr:col>
          <xdr:colOff>304800</xdr:colOff>
          <xdr:row>82</xdr:row>
          <xdr:rowOff>350520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16</xdr:row>
          <xdr:rowOff>106680</xdr:rowOff>
        </xdr:from>
        <xdr:to>
          <xdr:col>4</xdr:col>
          <xdr:colOff>259080</xdr:colOff>
          <xdr:row>16</xdr:row>
          <xdr:rowOff>350520</xdr:rowOff>
        </xdr:to>
        <xdr:sp macro="" textlink="">
          <xdr:nvSpPr>
            <xdr:cNvPr id="1405" name="Check Box 381" descr="&#10;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16</xdr:row>
          <xdr:rowOff>99060</xdr:rowOff>
        </xdr:from>
        <xdr:to>
          <xdr:col>5</xdr:col>
          <xdr:colOff>304800</xdr:colOff>
          <xdr:row>16</xdr:row>
          <xdr:rowOff>365760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16</xdr:row>
          <xdr:rowOff>99060</xdr:rowOff>
        </xdr:from>
        <xdr:to>
          <xdr:col>6</xdr:col>
          <xdr:colOff>297180</xdr:colOff>
          <xdr:row>16</xdr:row>
          <xdr:rowOff>365760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80</xdr:row>
          <xdr:rowOff>68580</xdr:rowOff>
        </xdr:from>
        <xdr:to>
          <xdr:col>4</xdr:col>
          <xdr:colOff>297180</xdr:colOff>
          <xdr:row>80</xdr:row>
          <xdr:rowOff>327660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80</xdr:row>
          <xdr:rowOff>68580</xdr:rowOff>
        </xdr:from>
        <xdr:to>
          <xdr:col>6</xdr:col>
          <xdr:colOff>304800</xdr:colOff>
          <xdr:row>80</xdr:row>
          <xdr:rowOff>327660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81</xdr:row>
          <xdr:rowOff>99060</xdr:rowOff>
        </xdr:from>
        <xdr:to>
          <xdr:col>4</xdr:col>
          <xdr:colOff>289560</xdr:colOff>
          <xdr:row>81</xdr:row>
          <xdr:rowOff>350520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81</xdr:row>
          <xdr:rowOff>99060</xdr:rowOff>
        </xdr:from>
        <xdr:to>
          <xdr:col>6</xdr:col>
          <xdr:colOff>297180</xdr:colOff>
          <xdr:row>81</xdr:row>
          <xdr:rowOff>350520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82</xdr:row>
          <xdr:rowOff>106680</xdr:rowOff>
        </xdr:from>
        <xdr:to>
          <xdr:col>4</xdr:col>
          <xdr:colOff>289560</xdr:colOff>
          <xdr:row>82</xdr:row>
          <xdr:rowOff>350520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106680</xdr:rowOff>
        </xdr:from>
        <xdr:to>
          <xdr:col>6</xdr:col>
          <xdr:colOff>297180</xdr:colOff>
          <xdr:row>82</xdr:row>
          <xdr:rowOff>350520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68580</xdr:rowOff>
        </xdr:from>
        <xdr:to>
          <xdr:col>6</xdr:col>
          <xdr:colOff>304800</xdr:colOff>
          <xdr:row>22</xdr:row>
          <xdr:rowOff>335280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22</xdr:row>
          <xdr:rowOff>68580</xdr:rowOff>
        </xdr:from>
        <xdr:to>
          <xdr:col>4</xdr:col>
          <xdr:colOff>297180</xdr:colOff>
          <xdr:row>22</xdr:row>
          <xdr:rowOff>335280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22</xdr:row>
          <xdr:rowOff>68580</xdr:rowOff>
        </xdr:from>
        <xdr:to>
          <xdr:col>5</xdr:col>
          <xdr:colOff>297180</xdr:colOff>
          <xdr:row>22</xdr:row>
          <xdr:rowOff>335280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143</xdr:row>
          <xdr:rowOff>121920</xdr:rowOff>
        </xdr:from>
        <xdr:to>
          <xdr:col>4</xdr:col>
          <xdr:colOff>289560</xdr:colOff>
          <xdr:row>143</xdr:row>
          <xdr:rowOff>388620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143</xdr:row>
          <xdr:rowOff>121920</xdr:rowOff>
        </xdr:from>
        <xdr:to>
          <xdr:col>5</xdr:col>
          <xdr:colOff>289560</xdr:colOff>
          <xdr:row>143</xdr:row>
          <xdr:rowOff>388620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143</xdr:row>
          <xdr:rowOff>121920</xdr:rowOff>
        </xdr:from>
        <xdr:to>
          <xdr:col>6</xdr:col>
          <xdr:colOff>297180</xdr:colOff>
          <xdr:row>143</xdr:row>
          <xdr:rowOff>388620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144</xdr:row>
          <xdr:rowOff>121920</xdr:rowOff>
        </xdr:from>
        <xdr:to>
          <xdr:col>4</xdr:col>
          <xdr:colOff>297180</xdr:colOff>
          <xdr:row>144</xdr:row>
          <xdr:rowOff>388620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144</xdr:row>
          <xdr:rowOff>121920</xdr:rowOff>
        </xdr:from>
        <xdr:to>
          <xdr:col>5</xdr:col>
          <xdr:colOff>289560</xdr:colOff>
          <xdr:row>144</xdr:row>
          <xdr:rowOff>388620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144</xdr:row>
          <xdr:rowOff>121920</xdr:rowOff>
        </xdr:from>
        <xdr:to>
          <xdr:col>6</xdr:col>
          <xdr:colOff>297180</xdr:colOff>
          <xdr:row>144</xdr:row>
          <xdr:rowOff>388620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145</xdr:row>
          <xdr:rowOff>121920</xdr:rowOff>
        </xdr:from>
        <xdr:to>
          <xdr:col>4</xdr:col>
          <xdr:colOff>289560</xdr:colOff>
          <xdr:row>145</xdr:row>
          <xdr:rowOff>388620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145</xdr:row>
          <xdr:rowOff>121920</xdr:rowOff>
        </xdr:from>
        <xdr:to>
          <xdr:col>5</xdr:col>
          <xdr:colOff>289560</xdr:colOff>
          <xdr:row>145</xdr:row>
          <xdr:rowOff>388620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145</xdr:row>
          <xdr:rowOff>121920</xdr:rowOff>
        </xdr:from>
        <xdr:to>
          <xdr:col>6</xdr:col>
          <xdr:colOff>297180</xdr:colOff>
          <xdr:row>145</xdr:row>
          <xdr:rowOff>388620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109</xdr:row>
          <xdr:rowOff>68580</xdr:rowOff>
        </xdr:from>
        <xdr:to>
          <xdr:col>4</xdr:col>
          <xdr:colOff>304800</xdr:colOff>
          <xdr:row>109</xdr:row>
          <xdr:rowOff>335280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109</xdr:row>
          <xdr:rowOff>68580</xdr:rowOff>
        </xdr:from>
        <xdr:to>
          <xdr:col>5</xdr:col>
          <xdr:colOff>304800</xdr:colOff>
          <xdr:row>109</xdr:row>
          <xdr:rowOff>335280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109</xdr:row>
          <xdr:rowOff>68580</xdr:rowOff>
        </xdr:from>
        <xdr:to>
          <xdr:col>7</xdr:col>
          <xdr:colOff>0</xdr:colOff>
          <xdr:row>109</xdr:row>
          <xdr:rowOff>335280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22</xdr:row>
          <xdr:rowOff>68580</xdr:rowOff>
        </xdr:from>
        <xdr:to>
          <xdr:col>6</xdr:col>
          <xdr:colOff>304800</xdr:colOff>
          <xdr:row>22</xdr:row>
          <xdr:rowOff>335280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22</xdr:row>
          <xdr:rowOff>68580</xdr:rowOff>
        </xdr:from>
        <xdr:to>
          <xdr:col>4</xdr:col>
          <xdr:colOff>297180</xdr:colOff>
          <xdr:row>22</xdr:row>
          <xdr:rowOff>335280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22</xdr:row>
          <xdr:rowOff>68580</xdr:rowOff>
        </xdr:from>
        <xdr:to>
          <xdr:col>5</xdr:col>
          <xdr:colOff>297180</xdr:colOff>
          <xdr:row>22</xdr:row>
          <xdr:rowOff>335280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68580</xdr:rowOff>
        </xdr:from>
        <xdr:to>
          <xdr:col>6</xdr:col>
          <xdr:colOff>304800</xdr:colOff>
          <xdr:row>23</xdr:row>
          <xdr:rowOff>335280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68580</xdr:rowOff>
        </xdr:from>
        <xdr:to>
          <xdr:col>4</xdr:col>
          <xdr:colOff>297180</xdr:colOff>
          <xdr:row>23</xdr:row>
          <xdr:rowOff>335280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23</xdr:row>
          <xdr:rowOff>68580</xdr:rowOff>
        </xdr:from>
        <xdr:to>
          <xdr:col>5</xdr:col>
          <xdr:colOff>297180</xdr:colOff>
          <xdr:row>23</xdr:row>
          <xdr:rowOff>335280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68580</xdr:rowOff>
        </xdr:from>
        <xdr:to>
          <xdr:col>6</xdr:col>
          <xdr:colOff>304800</xdr:colOff>
          <xdr:row>23</xdr:row>
          <xdr:rowOff>335280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23</xdr:row>
          <xdr:rowOff>68580</xdr:rowOff>
        </xdr:from>
        <xdr:to>
          <xdr:col>4</xdr:col>
          <xdr:colOff>297180</xdr:colOff>
          <xdr:row>23</xdr:row>
          <xdr:rowOff>335280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23</xdr:row>
          <xdr:rowOff>68580</xdr:rowOff>
        </xdr:from>
        <xdr:to>
          <xdr:col>5</xdr:col>
          <xdr:colOff>297180</xdr:colOff>
          <xdr:row>23</xdr:row>
          <xdr:rowOff>335280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C17E-3411-4406-953D-677153CDBA87}">
  <sheetPr codeName="Sheet1">
    <pageSetUpPr fitToPage="1"/>
  </sheetPr>
  <dimension ref="A1:S165"/>
  <sheetViews>
    <sheetView showGridLines="0" tabSelected="1" topLeftCell="A4" zoomScaleNormal="100" workbookViewId="0">
      <selection activeCell="K10" sqref="K10"/>
    </sheetView>
  </sheetViews>
  <sheetFormatPr defaultColWidth="9.109375" defaultRowHeight="14.4" x14ac:dyDescent="0.3"/>
  <cols>
    <col min="1" max="1" width="7.6640625" style="1" customWidth="1"/>
    <col min="2" max="2" width="31.6640625" style="1" customWidth="1"/>
    <col min="3" max="4" width="30.6640625" style="1" customWidth="1"/>
    <col min="5" max="7" width="4.6640625" style="1" customWidth="1"/>
    <col min="8" max="9" width="8.6640625" style="1" customWidth="1"/>
    <col min="10" max="16384" width="9.109375" style="1"/>
  </cols>
  <sheetData>
    <row r="1" spans="1:9" ht="13.5" customHeight="1" x14ac:dyDescent="0.3">
      <c r="H1" s="78" t="s">
        <v>233</v>
      </c>
      <c r="I1" s="79"/>
    </row>
    <row r="2" spans="1:9" ht="43.5" customHeight="1" x14ac:dyDescent="0.3">
      <c r="A2"/>
      <c r="C2" s="49" t="s">
        <v>234</v>
      </c>
      <c r="D2" s="50"/>
      <c r="E2" s="50"/>
      <c r="F2" s="50"/>
      <c r="G2" s="50"/>
      <c r="H2" s="50"/>
      <c r="I2" s="33"/>
    </row>
    <row r="3" spans="1:9" ht="30" customHeight="1" x14ac:dyDescent="0.4">
      <c r="A3" s="12"/>
      <c r="B3" s="14" t="s">
        <v>0</v>
      </c>
      <c r="C3" s="48"/>
      <c r="D3" s="14" t="s">
        <v>1</v>
      </c>
      <c r="E3" s="61"/>
      <c r="F3" s="62"/>
      <c r="G3" s="62"/>
      <c r="H3" s="62"/>
      <c r="I3" s="62"/>
    </row>
    <row r="4" spans="1:9" ht="12.75" customHeight="1" x14ac:dyDescent="0.4">
      <c r="A4" s="12"/>
      <c r="B4" s="14"/>
      <c r="C4" s="15"/>
      <c r="E4" s="18"/>
      <c r="F4" s="18"/>
      <c r="G4" s="46"/>
      <c r="H4" s="46"/>
    </row>
    <row r="5" spans="1:9" ht="20.100000000000001" customHeight="1" x14ac:dyDescent="0.4">
      <c r="A5" s="24"/>
      <c r="B5" s="42" t="s">
        <v>2</v>
      </c>
      <c r="C5" s="42" t="s">
        <v>3</v>
      </c>
      <c r="D5" s="42" t="s">
        <v>4</v>
      </c>
      <c r="E5" s="18"/>
      <c r="F5" s="18"/>
      <c r="G5" s="46"/>
      <c r="H5" s="81"/>
      <c r="I5" s="82"/>
    </row>
    <row r="6" spans="1:9" ht="18" customHeight="1" x14ac:dyDescent="0.4">
      <c r="A6" s="22"/>
      <c r="B6" s="29">
        <f>I165</f>
        <v>186</v>
      </c>
      <c r="C6" s="29">
        <f>I164</f>
        <v>0</v>
      </c>
      <c r="D6" s="30">
        <f>C6/B6</f>
        <v>0</v>
      </c>
      <c r="E6" s="18"/>
      <c r="F6" s="18"/>
      <c r="G6" s="46"/>
      <c r="H6" s="81"/>
      <c r="I6" s="82"/>
    </row>
    <row r="7" spans="1:9" ht="23.25" customHeight="1" x14ac:dyDescent="0.4">
      <c r="A7" s="12"/>
      <c r="B7" s="32" t="s">
        <v>5</v>
      </c>
      <c r="C7" s="18"/>
      <c r="D7" s="18"/>
      <c r="E7" s="18"/>
      <c r="F7" s="18"/>
      <c r="G7" s="46"/>
      <c r="H7" s="81"/>
      <c r="I7" s="82"/>
    </row>
    <row r="8" spans="1:9" ht="77.25" customHeight="1" x14ac:dyDescent="0.3">
      <c r="A8" s="19"/>
      <c r="B8" s="70" t="s">
        <v>231</v>
      </c>
      <c r="C8" s="71"/>
      <c r="D8" s="71"/>
      <c r="E8" s="71"/>
      <c r="F8" s="71"/>
      <c r="G8" s="71"/>
      <c r="H8" s="71"/>
      <c r="I8" s="47"/>
    </row>
    <row r="9" spans="1:9" ht="16.5" customHeight="1" x14ac:dyDescent="0.3">
      <c r="A9" s="19"/>
      <c r="B9" s="32" t="s">
        <v>6</v>
      </c>
      <c r="C9" s="19"/>
      <c r="D9" s="19"/>
      <c r="E9" s="19"/>
      <c r="F9" s="19"/>
      <c r="G9" s="19"/>
      <c r="H9" s="19"/>
      <c r="I9" s="2"/>
    </row>
    <row r="10" spans="1:9" ht="60.75" customHeight="1" x14ac:dyDescent="0.3">
      <c r="A10" s="19"/>
      <c r="B10" s="70" t="s">
        <v>7</v>
      </c>
      <c r="C10" s="71"/>
      <c r="D10" s="71"/>
      <c r="E10" s="71"/>
      <c r="F10" s="71"/>
      <c r="G10" s="71"/>
      <c r="H10" s="71"/>
      <c r="I10" s="47"/>
    </row>
    <row r="11" spans="1:9" ht="16.5" customHeight="1" x14ac:dyDescent="0.3">
      <c r="A11" s="19"/>
      <c r="B11" s="32" t="s">
        <v>8</v>
      </c>
      <c r="C11" s="47"/>
      <c r="D11" s="47"/>
      <c r="E11" s="47"/>
      <c r="F11" s="47"/>
      <c r="G11" s="47"/>
      <c r="H11" s="47"/>
      <c r="I11" s="47"/>
    </row>
    <row r="12" spans="1:9" ht="16.5" customHeight="1" x14ac:dyDescent="0.3">
      <c r="A12" s="19"/>
      <c r="B12" s="70" t="s">
        <v>9</v>
      </c>
      <c r="C12" s="71"/>
      <c r="D12" s="71"/>
      <c r="E12" s="71"/>
      <c r="F12" s="71"/>
      <c r="G12" s="71"/>
      <c r="H12" s="71"/>
      <c r="I12" s="47"/>
    </row>
    <row r="13" spans="1:9" ht="21" customHeight="1" x14ac:dyDescent="0.35">
      <c r="A13" s="19"/>
      <c r="B13" s="83" t="s">
        <v>232</v>
      </c>
      <c r="C13" s="84"/>
      <c r="D13" s="84"/>
      <c r="E13" s="47"/>
      <c r="F13" s="47"/>
      <c r="G13" s="47"/>
      <c r="H13" s="47"/>
      <c r="I13" s="47"/>
    </row>
    <row r="14" spans="1:9" ht="20.100000000000001" customHeight="1" x14ac:dyDescent="0.3">
      <c r="A14" s="43" t="s">
        <v>10</v>
      </c>
      <c r="B14" s="72" t="s">
        <v>11</v>
      </c>
      <c r="C14" s="73"/>
      <c r="D14" s="73"/>
      <c r="E14" s="74"/>
      <c r="F14" s="74"/>
      <c r="G14" s="74"/>
      <c r="H14" s="74"/>
      <c r="I14" s="75"/>
    </row>
    <row r="15" spans="1:9" ht="29.1" customHeight="1" x14ac:dyDescent="0.3">
      <c r="A15" s="28">
        <v>1</v>
      </c>
      <c r="B15" s="63" t="s">
        <v>12</v>
      </c>
      <c r="C15" s="64"/>
      <c r="D15" s="65"/>
      <c r="E15" s="31" t="s">
        <v>13</v>
      </c>
      <c r="F15" s="31" t="s">
        <v>14</v>
      </c>
      <c r="G15" s="31" t="s">
        <v>15</v>
      </c>
      <c r="H15" s="20" t="s">
        <v>16</v>
      </c>
      <c r="I15" s="20" t="s">
        <v>3</v>
      </c>
    </row>
    <row r="16" spans="1:9" ht="33" customHeight="1" x14ac:dyDescent="0.3">
      <c r="A16" s="23" t="s">
        <v>17</v>
      </c>
      <c r="B16" s="51" t="s">
        <v>18</v>
      </c>
      <c r="C16" s="52"/>
      <c r="D16" s="53"/>
      <c r="E16" s="35" t="b">
        <v>0</v>
      </c>
      <c r="F16" s="36"/>
      <c r="G16" s="36" t="b">
        <v>0</v>
      </c>
      <c r="H16" s="5">
        <f>IF(G16,0,2)</f>
        <v>2</v>
      </c>
      <c r="I16" s="5">
        <f>IF(H16=0,0,IF(E16=TRUE,2,0))</f>
        <v>0</v>
      </c>
    </row>
    <row r="17" spans="1:19" ht="33" customHeight="1" x14ac:dyDescent="0.3">
      <c r="A17" s="23" t="s">
        <v>19</v>
      </c>
      <c r="B17" s="54" t="s">
        <v>202</v>
      </c>
      <c r="C17" s="55"/>
      <c r="D17" s="56"/>
      <c r="E17" s="35" t="b">
        <v>0</v>
      </c>
      <c r="F17" s="36"/>
      <c r="G17" s="36" t="b">
        <v>0</v>
      </c>
      <c r="H17" s="41">
        <f>IF(G17,0,4)</f>
        <v>4</v>
      </c>
      <c r="I17" s="5">
        <f>IF(H17=0,0,IF(E17=TRUE,4,0))</f>
        <v>0</v>
      </c>
    </row>
    <row r="18" spans="1:19" ht="33" customHeight="1" x14ac:dyDescent="0.3">
      <c r="A18" s="23" t="s">
        <v>20</v>
      </c>
      <c r="B18" s="51" t="s">
        <v>21</v>
      </c>
      <c r="C18" s="52"/>
      <c r="D18" s="53"/>
      <c r="E18" s="35" t="b">
        <v>0</v>
      </c>
      <c r="F18" s="36"/>
      <c r="G18" s="36" t="b">
        <v>0</v>
      </c>
      <c r="H18" s="5">
        <f>IF(G18,0,3)</f>
        <v>3</v>
      </c>
      <c r="I18" s="5">
        <f>IF(H18=0,0,IF(E18=TRUE,3,0))</f>
        <v>0</v>
      </c>
    </row>
    <row r="19" spans="1:19" ht="33" customHeight="1" x14ac:dyDescent="0.3">
      <c r="A19" s="23" t="s">
        <v>22</v>
      </c>
      <c r="B19" s="51" t="s">
        <v>23</v>
      </c>
      <c r="C19" s="52"/>
      <c r="D19" s="53"/>
      <c r="E19" s="35" t="b">
        <v>0</v>
      </c>
      <c r="F19" s="36"/>
      <c r="G19" s="36" t="b">
        <v>0</v>
      </c>
      <c r="H19" s="5">
        <f>IF(G19,0,3)</f>
        <v>3</v>
      </c>
      <c r="I19" s="5">
        <f>IF(H19=0,0,IF(E19=TRUE,3,0))</f>
        <v>0</v>
      </c>
    </row>
    <row r="20" spans="1:19" ht="33" customHeight="1" x14ac:dyDescent="0.3">
      <c r="A20" s="23" t="s">
        <v>24</v>
      </c>
      <c r="B20" s="51" t="s">
        <v>25</v>
      </c>
      <c r="C20" s="52"/>
      <c r="D20" s="53"/>
      <c r="E20" s="35" t="b">
        <v>0</v>
      </c>
      <c r="F20" s="36"/>
      <c r="G20" s="36" t="b">
        <v>0</v>
      </c>
      <c r="H20" s="5">
        <f>IF(G20,0,2)</f>
        <v>2</v>
      </c>
      <c r="I20" s="5">
        <f>IF(H20=0,0,IF(E20=TRUE,2,0))</f>
        <v>0</v>
      </c>
    </row>
    <row r="21" spans="1:19" ht="41.25" customHeight="1" x14ac:dyDescent="0.3">
      <c r="A21" s="23" t="s">
        <v>26</v>
      </c>
      <c r="B21" s="54" t="s">
        <v>27</v>
      </c>
      <c r="C21" s="55"/>
      <c r="D21" s="56"/>
      <c r="E21" s="35" t="b">
        <v>0</v>
      </c>
      <c r="F21" s="37"/>
      <c r="G21" s="37" t="b">
        <v>0</v>
      </c>
      <c r="H21" s="41">
        <f>IF(G21,0,4)</f>
        <v>4</v>
      </c>
      <c r="I21" s="5">
        <f>IF(H21=0,0,IF(E21=TRUE,4,0))</f>
        <v>0</v>
      </c>
    </row>
    <row r="22" spans="1:19" ht="33" customHeight="1" x14ac:dyDescent="0.3">
      <c r="A22" s="23" t="s">
        <v>28</v>
      </c>
      <c r="B22" s="51" t="s">
        <v>29</v>
      </c>
      <c r="C22" s="52"/>
      <c r="D22" s="53"/>
      <c r="E22" s="35" t="b">
        <v>0</v>
      </c>
      <c r="F22" s="37"/>
      <c r="G22" s="37" t="b">
        <v>0</v>
      </c>
      <c r="H22" s="5">
        <f>IF(G22,0,2)</f>
        <v>2</v>
      </c>
      <c r="I22" s="5">
        <f>IF(H22=0,0,IF(E22=TRUE,2,0))</f>
        <v>0</v>
      </c>
    </row>
    <row r="23" spans="1:19" ht="33" customHeight="1" x14ac:dyDescent="0.3">
      <c r="A23" s="23" t="s">
        <v>30</v>
      </c>
      <c r="B23" s="51" t="s">
        <v>31</v>
      </c>
      <c r="C23" s="52"/>
      <c r="D23" s="53"/>
      <c r="E23" s="35" t="b">
        <v>0</v>
      </c>
      <c r="F23" s="37"/>
      <c r="G23" s="37" t="b">
        <v>0</v>
      </c>
      <c r="H23" s="5">
        <f>IF(G23,0,2)</f>
        <v>2</v>
      </c>
      <c r="I23" s="5">
        <f>IF(H23=0,0,IF(E23=TRUE,2,0))</f>
        <v>0</v>
      </c>
    </row>
    <row r="24" spans="1:19" ht="33" customHeight="1" x14ac:dyDescent="0.3">
      <c r="A24" s="91" t="s">
        <v>32</v>
      </c>
      <c r="B24" s="99" t="s">
        <v>198</v>
      </c>
      <c r="C24" s="100"/>
      <c r="D24" s="101"/>
      <c r="E24" s="97" t="b">
        <v>0</v>
      </c>
      <c r="F24" s="98"/>
      <c r="G24" s="98" t="b">
        <v>0</v>
      </c>
      <c r="H24" s="102">
        <f>IF(G24,0,2)</f>
        <v>2</v>
      </c>
      <c r="I24" s="102">
        <f>IF(H24=0,0,IF(E24=TRUE,2,0))</f>
        <v>0</v>
      </c>
    </row>
    <row r="25" spans="1:19" ht="33" customHeight="1" x14ac:dyDescent="0.3">
      <c r="A25" s="23" t="s">
        <v>34</v>
      </c>
      <c r="B25" s="51" t="s">
        <v>33</v>
      </c>
      <c r="C25" s="52"/>
      <c r="D25" s="53"/>
      <c r="E25" s="35" t="b">
        <v>0</v>
      </c>
      <c r="F25" s="37"/>
      <c r="G25" s="37" t="b">
        <v>0</v>
      </c>
      <c r="H25" s="5">
        <f>IF(G25,0,1)</f>
        <v>1</v>
      </c>
      <c r="I25" s="5">
        <f>IF(H25=0,0,IF(E25=TRUE,1,0))</f>
        <v>0</v>
      </c>
    </row>
    <row r="26" spans="1:19" ht="33" customHeight="1" thickBot="1" x14ac:dyDescent="0.35">
      <c r="A26" s="23" t="s">
        <v>225</v>
      </c>
      <c r="B26" s="85" t="s">
        <v>235</v>
      </c>
      <c r="C26" s="57"/>
      <c r="D26" s="86"/>
      <c r="E26" s="38" t="b">
        <v>0</v>
      </c>
      <c r="F26" s="36"/>
      <c r="G26" s="36" t="b">
        <v>0</v>
      </c>
      <c r="H26" s="42">
        <f>IF(G26,0,4)</f>
        <v>4</v>
      </c>
      <c r="I26" s="5">
        <f>IF(H26=0,0,IF(E26=TRUE,4,0))</f>
        <v>0</v>
      </c>
      <c r="S26" s="39">
        <f>IF(G26,0,4)</f>
        <v>4</v>
      </c>
    </row>
    <row r="27" spans="1:19" ht="20.100000000000001" customHeight="1" thickBot="1" x14ac:dyDescent="0.35">
      <c r="A27" s="4"/>
      <c r="B27" s="87"/>
      <c r="C27" s="87"/>
      <c r="D27" s="88"/>
      <c r="E27" s="76" t="s">
        <v>35</v>
      </c>
      <c r="F27" s="76"/>
      <c r="G27" s="76"/>
      <c r="H27" s="6">
        <f>SUM(H16:H25,S26)</f>
        <v>29</v>
      </c>
      <c r="I27" s="6">
        <f>SUM(I16:I26)</f>
        <v>0</v>
      </c>
    </row>
    <row r="28" spans="1:19" ht="29.1" customHeight="1" x14ac:dyDescent="0.3">
      <c r="A28" s="28">
        <v>2</v>
      </c>
      <c r="B28" s="63" t="s">
        <v>36</v>
      </c>
      <c r="C28" s="64"/>
      <c r="D28" s="65"/>
      <c r="E28" s="31" t="s">
        <v>13</v>
      </c>
      <c r="F28" s="31" t="s">
        <v>14</v>
      </c>
      <c r="G28" s="31" t="s">
        <v>15</v>
      </c>
      <c r="H28" s="21" t="s">
        <v>16</v>
      </c>
      <c r="I28" s="21" t="s">
        <v>3</v>
      </c>
    </row>
    <row r="29" spans="1:19" ht="33" customHeight="1" x14ac:dyDescent="0.3">
      <c r="A29" s="23" t="s">
        <v>37</v>
      </c>
      <c r="B29" s="51" t="s">
        <v>216</v>
      </c>
      <c r="C29" s="52"/>
      <c r="D29" s="53"/>
      <c r="E29" s="36" t="b">
        <v>0</v>
      </c>
      <c r="F29" s="36"/>
      <c r="G29" s="36" t="b">
        <v>0</v>
      </c>
      <c r="H29" s="5">
        <f>IF(G29,0,2)</f>
        <v>2</v>
      </c>
      <c r="I29" s="5">
        <f>IF(H29=0,0,IF(E29=TRUE,2,0))</f>
        <v>0</v>
      </c>
    </row>
    <row r="30" spans="1:19" ht="33" customHeight="1" x14ac:dyDescent="0.3">
      <c r="A30" s="27" t="s">
        <v>38</v>
      </c>
      <c r="B30" s="51" t="s">
        <v>39</v>
      </c>
      <c r="C30" s="52"/>
      <c r="D30" s="53"/>
      <c r="E30" s="36" t="b">
        <v>0</v>
      </c>
      <c r="F30" s="36"/>
      <c r="G30" s="36" t="b">
        <v>0</v>
      </c>
      <c r="H30" s="5">
        <f>IF(G30,0,3)</f>
        <v>3</v>
      </c>
      <c r="I30" s="5">
        <f>IF(H30=0,0,IF(E30=TRUE,3,0))</f>
        <v>0</v>
      </c>
    </row>
    <row r="31" spans="1:19" ht="33" customHeight="1" thickBot="1" x14ac:dyDescent="0.35">
      <c r="A31" s="23" t="s">
        <v>40</v>
      </c>
      <c r="B31" s="51" t="s">
        <v>41</v>
      </c>
      <c r="C31" s="52"/>
      <c r="D31" s="53"/>
      <c r="E31" s="36" t="b">
        <v>0</v>
      </c>
      <c r="F31" s="36"/>
      <c r="G31" s="36" t="b">
        <v>0</v>
      </c>
      <c r="H31" s="5">
        <f>IF(G31,0,2)</f>
        <v>2</v>
      </c>
      <c r="I31" s="5">
        <f>IF(H31=0,0,IF(E31=TRUE,2,0))</f>
        <v>0</v>
      </c>
    </row>
    <row r="32" spans="1:19" ht="20.100000000000001" customHeight="1" thickBot="1" x14ac:dyDescent="0.35">
      <c r="A32" s="9"/>
      <c r="B32" s="57"/>
      <c r="C32" s="57"/>
      <c r="D32" s="58"/>
      <c r="E32" s="76" t="s">
        <v>35</v>
      </c>
      <c r="F32" s="76"/>
      <c r="G32" s="76"/>
      <c r="H32" s="6">
        <f>SUM(H29:H31)</f>
        <v>7</v>
      </c>
      <c r="I32" s="6">
        <f>SUM(I29:I31)</f>
        <v>0</v>
      </c>
    </row>
    <row r="33" spans="1:9" ht="29.1" customHeight="1" x14ac:dyDescent="0.3">
      <c r="A33" s="28">
        <v>3</v>
      </c>
      <c r="B33" s="63" t="s">
        <v>42</v>
      </c>
      <c r="C33" s="64"/>
      <c r="D33" s="65"/>
      <c r="E33" s="31" t="s">
        <v>13</v>
      </c>
      <c r="F33" s="31" t="s">
        <v>14</v>
      </c>
      <c r="G33" s="31" t="s">
        <v>15</v>
      </c>
      <c r="H33" s="20" t="s">
        <v>16</v>
      </c>
      <c r="I33" s="20" t="s">
        <v>3</v>
      </c>
    </row>
    <row r="34" spans="1:9" ht="44.25" customHeight="1" thickBot="1" x14ac:dyDescent="0.35">
      <c r="A34" s="23" t="s">
        <v>43</v>
      </c>
      <c r="B34" s="51" t="s">
        <v>203</v>
      </c>
      <c r="C34" s="52"/>
      <c r="D34" s="53"/>
      <c r="E34" s="36" t="b">
        <v>0</v>
      </c>
      <c r="F34" s="36"/>
      <c r="G34" s="36" t="b">
        <v>0</v>
      </c>
      <c r="H34" s="5">
        <f>IF(G34,0,2)</f>
        <v>2</v>
      </c>
      <c r="I34" s="5">
        <f>IF(H34=0,0,IF(E34=TRUE,2,0))</f>
        <v>0</v>
      </c>
    </row>
    <row r="35" spans="1:9" ht="20.100000000000001" customHeight="1" thickBot="1" x14ac:dyDescent="0.35">
      <c r="A35" s="9"/>
      <c r="B35" s="57"/>
      <c r="C35" s="57"/>
      <c r="D35" s="58"/>
      <c r="E35" s="76" t="s">
        <v>35</v>
      </c>
      <c r="F35" s="76"/>
      <c r="G35" s="76"/>
      <c r="H35" s="6">
        <f>SUM(H34)</f>
        <v>2</v>
      </c>
      <c r="I35" s="6">
        <f>SUM(I34)</f>
        <v>0</v>
      </c>
    </row>
    <row r="36" spans="1:9" ht="29.1" customHeight="1" x14ac:dyDescent="0.3">
      <c r="A36" s="28">
        <v>4</v>
      </c>
      <c r="B36" s="63" t="s">
        <v>44</v>
      </c>
      <c r="C36" s="64"/>
      <c r="D36" s="65"/>
      <c r="E36" s="31" t="s">
        <v>13</v>
      </c>
      <c r="F36" s="31" t="s">
        <v>14</v>
      </c>
      <c r="G36" s="31" t="s">
        <v>15</v>
      </c>
      <c r="H36" s="20" t="s">
        <v>16</v>
      </c>
      <c r="I36" s="20" t="s">
        <v>3</v>
      </c>
    </row>
    <row r="37" spans="1:9" ht="33" customHeight="1" thickBot="1" x14ac:dyDescent="0.35">
      <c r="A37" s="23" t="s">
        <v>45</v>
      </c>
      <c r="B37" s="51" t="s">
        <v>46</v>
      </c>
      <c r="C37" s="52"/>
      <c r="D37" s="53"/>
      <c r="E37" s="36" t="b">
        <v>0</v>
      </c>
      <c r="F37" s="36"/>
      <c r="G37" s="36" t="b">
        <v>0</v>
      </c>
      <c r="H37" s="5">
        <f>IF(G37,0,3)</f>
        <v>3</v>
      </c>
      <c r="I37" s="5">
        <f>IF(H37=0,0,IF(E37=TRUE,3,0))</f>
        <v>0</v>
      </c>
    </row>
    <row r="38" spans="1:9" ht="20.100000000000001" customHeight="1" thickBot="1" x14ac:dyDescent="0.35">
      <c r="A38" s="9"/>
      <c r="B38" s="57"/>
      <c r="C38" s="57"/>
      <c r="D38" s="58"/>
      <c r="E38" s="76" t="s">
        <v>35</v>
      </c>
      <c r="F38" s="76"/>
      <c r="G38" s="76"/>
      <c r="H38" s="6">
        <f>SUM(H37)</f>
        <v>3</v>
      </c>
      <c r="I38" s="6">
        <f>SUM(I37)</f>
        <v>0</v>
      </c>
    </row>
    <row r="39" spans="1:9" ht="24.9" customHeight="1" thickBot="1" x14ac:dyDescent="0.35">
      <c r="A39" s="7"/>
      <c r="B39" s="66" t="s">
        <v>47</v>
      </c>
      <c r="C39" s="66"/>
      <c r="D39" s="66"/>
      <c r="E39" s="66"/>
      <c r="F39" s="66"/>
      <c r="G39" s="66"/>
      <c r="H39" s="67"/>
      <c r="I39" s="17">
        <f>SUM(I27,I32,I35,I38)</f>
        <v>0</v>
      </c>
    </row>
    <row r="40" spans="1:9" ht="24.9" customHeight="1" thickBot="1" x14ac:dyDescent="0.35">
      <c r="A40" s="7"/>
      <c r="B40" s="66" t="s">
        <v>48</v>
      </c>
      <c r="C40" s="89"/>
      <c r="D40" s="89"/>
      <c r="E40" s="89"/>
      <c r="F40" s="89"/>
      <c r="G40" s="89"/>
      <c r="H40" s="90"/>
      <c r="I40" s="17">
        <f>SUM(H27,H32,H35,H38)</f>
        <v>41</v>
      </c>
    </row>
    <row r="41" spans="1:9" ht="9.9" customHeight="1" x14ac:dyDescent="0.3">
      <c r="A41" s="10"/>
      <c r="B41" s="11"/>
      <c r="C41" s="11"/>
      <c r="D41" s="11"/>
      <c r="E41" s="11"/>
      <c r="F41" s="11"/>
      <c r="G41" s="11"/>
      <c r="H41" s="16"/>
      <c r="I41" s="16"/>
    </row>
    <row r="42" spans="1:9" ht="20.100000000000001" customHeight="1" x14ac:dyDescent="0.3">
      <c r="A42" s="43" t="s">
        <v>49</v>
      </c>
      <c r="B42" s="72" t="s">
        <v>50</v>
      </c>
      <c r="C42" s="73"/>
      <c r="D42" s="73"/>
      <c r="E42" s="74"/>
      <c r="F42" s="74"/>
      <c r="G42" s="74"/>
      <c r="H42" s="74"/>
      <c r="I42" s="75"/>
    </row>
    <row r="43" spans="1:9" ht="29.1" customHeight="1" x14ac:dyDescent="0.3">
      <c r="A43" s="28">
        <v>5</v>
      </c>
      <c r="B43" s="63" t="s">
        <v>51</v>
      </c>
      <c r="C43" s="64"/>
      <c r="D43" s="65"/>
      <c r="E43" s="31" t="s">
        <v>13</v>
      </c>
      <c r="F43" s="31" t="s">
        <v>14</v>
      </c>
      <c r="G43" s="31" t="s">
        <v>15</v>
      </c>
      <c r="H43" s="20" t="s">
        <v>16</v>
      </c>
      <c r="I43" s="20" t="s">
        <v>3</v>
      </c>
    </row>
    <row r="44" spans="1:9" ht="33" customHeight="1" x14ac:dyDescent="0.3">
      <c r="A44" s="23" t="s">
        <v>52</v>
      </c>
      <c r="B44" s="51" t="s">
        <v>53</v>
      </c>
      <c r="C44" s="52"/>
      <c r="D44" s="53"/>
      <c r="E44" s="36" t="b">
        <v>0</v>
      </c>
      <c r="F44" s="36"/>
      <c r="G44" s="36" t="b">
        <v>0</v>
      </c>
      <c r="H44" s="5">
        <f>IF(G44,0,2)</f>
        <v>2</v>
      </c>
      <c r="I44" s="5">
        <f>IF(H44=0,0,IF(E44=TRUE,2,0))</f>
        <v>0</v>
      </c>
    </row>
    <row r="45" spans="1:9" ht="33" customHeight="1" x14ac:dyDescent="0.3">
      <c r="A45" s="23" t="s">
        <v>54</v>
      </c>
      <c r="B45" s="51" t="s">
        <v>236</v>
      </c>
      <c r="C45" s="52"/>
      <c r="D45" s="53"/>
      <c r="E45" s="36" t="b">
        <v>0</v>
      </c>
      <c r="F45" s="36"/>
      <c r="G45" s="36" t="b">
        <v>0</v>
      </c>
      <c r="H45" s="5">
        <f>IF(G45,0,2)</f>
        <v>2</v>
      </c>
      <c r="I45" s="5">
        <f>IF(H45=0,0,IF(E45=TRUE,2,0))</f>
        <v>0</v>
      </c>
    </row>
    <row r="46" spans="1:9" ht="33" customHeight="1" x14ac:dyDescent="0.3">
      <c r="A46" s="23" t="s">
        <v>55</v>
      </c>
      <c r="B46" s="51" t="s">
        <v>56</v>
      </c>
      <c r="C46" s="52"/>
      <c r="D46" s="53"/>
      <c r="E46" s="36" t="b">
        <v>0</v>
      </c>
      <c r="F46" s="36"/>
      <c r="G46" s="36" t="b">
        <v>0</v>
      </c>
      <c r="H46" s="5">
        <f>IF(G46,0,1)</f>
        <v>1</v>
      </c>
      <c r="I46" s="5">
        <f>IF(H46=0,0,IF(E46=TRUE,1,0))</f>
        <v>0</v>
      </c>
    </row>
    <row r="47" spans="1:9" ht="33" customHeight="1" x14ac:dyDescent="0.3">
      <c r="A47" s="23" t="s">
        <v>57</v>
      </c>
      <c r="B47" s="51" t="s">
        <v>58</v>
      </c>
      <c r="C47" s="52"/>
      <c r="D47" s="53"/>
      <c r="E47" s="36" t="b">
        <v>0</v>
      </c>
      <c r="F47" s="36"/>
      <c r="G47" s="36" t="b">
        <v>0</v>
      </c>
      <c r="H47" s="5">
        <f>IF(G47,0,1)</f>
        <v>1</v>
      </c>
      <c r="I47" s="5">
        <f>IF(H47=0,0,IF(E47=TRUE,1,0))</f>
        <v>0</v>
      </c>
    </row>
    <row r="48" spans="1:9" ht="33" customHeight="1" x14ac:dyDescent="0.3">
      <c r="A48" s="23" t="s">
        <v>59</v>
      </c>
      <c r="B48" s="51" t="s">
        <v>60</v>
      </c>
      <c r="C48" s="52"/>
      <c r="D48" s="53"/>
      <c r="E48" s="36" t="b">
        <v>0</v>
      </c>
      <c r="F48" s="36"/>
      <c r="G48" s="36" t="b">
        <v>0</v>
      </c>
      <c r="H48" s="5">
        <f>IF(G48,0,1)</f>
        <v>1</v>
      </c>
      <c r="I48" s="5">
        <f>IF(H48=0,0,IF(E48=TRUE,1,0))</f>
        <v>0</v>
      </c>
    </row>
    <row r="49" spans="1:19" ht="33" customHeight="1" x14ac:dyDescent="0.3">
      <c r="A49" s="23" t="s">
        <v>61</v>
      </c>
      <c r="B49" s="51" t="s">
        <v>62</v>
      </c>
      <c r="C49" s="52"/>
      <c r="D49" s="53"/>
      <c r="E49" s="36" t="b">
        <v>0</v>
      </c>
      <c r="F49" s="36"/>
      <c r="G49" s="36" t="b">
        <v>0</v>
      </c>
      <c r="H49" s="5">
        <f>IF(G49,0,2)</f>
        <v>2</v>
      </c>
      <c r="I49" s="5">
        <f>IF(H49=0,0,IF(E49=TRUE,2,0))</f>
        <v>0</v>
      </c>
    </row>
    <row r="50" spans="1:19" ht="33" customHeight="1" thickBot="1" x14ac:dyDescent="0.35">
      <c r="A50" s="23" t="s">
        <v>63</v>
      </c>
      <c r="B50" s="51" t="s">
        <v>64</v>
      </c>
      <c r="C50" s="52"/>
      <c r="D50" s="53"/>
      <c r="E50" s="36" t="b">
        <v>0</v>
      </c>
      <c r="F50" s="36"/>
      <c r="G50" s="36" t="b">
        <v>0</v>
      </c>
      <c r="H50" s="5">
        <f>IF(G50,0,3)</f>
        <v>3</v>
      </c>
      <c r="I50" s="5">
        <f>IF(H50=0,0,IF(E50=TRUE,3,0))</f>
        <v>0</v>
      </c>
    </row>
    <row r="51" spans="1:19" ht="20.100000000000001" customHeight="1" thickBot="1" x14ac:dyDescent="0.35">
      <c r="A51" s="4"/>
      <c r="B51" s="52"/>
      <c r="C51" s="52"/>
      <c r="D51" s="77"/>
      <c r="E51" s="76" t="s">
        <v>35</v>
      </c>
      <c r="F51" s="76"/>
      <c r="G51" s="76"/>
      <c r="H51" s="6">
        <f>SUM(H44:H50)</f>
        <v>12</v>
      </c>
      <c r="I51" s="6">
        <f>SUM(I44:I50)</f>
        <v>0</v>
      </c>
    </row>
    <row r="52" spans="1:19" ht="29.1" customHeight="1" x14ac:dyDescent="0.3">
      <c r="A52" s="28">
        <v>6</v>
      </c>
      <c r="B52" s="63" t="s">
        <v>65</v>
      </c>
      <c r="C52" s="64"/>
      <c r="D52" s="65"/>
      <c r="E52" s="31" t="s">
        <v>13</v>
      </c>
      <c r="F52" s="31" t="s">
        <v>14</v>
      </c>
      <c r="G52" s="31" t="s">
        <v>15</v>
      </c>
      <c r="H52" s="20" t="s">
        <v>16</v>
      </c>
      <c r="I52" s="20" t="s">
        <v>3</v>
      </c>
    </row>
    <row r="53" spans="1:19" ht="33" customHeight="1" x14ac:dyDescent="0.3">
      <c r="A53" s="23" t="s">
        <v>66</v>
      </c>
      <c r="B53" s="51" t="s">
        <v>67</v>
      </c>
      <c r="C53" s="52"/>
      <c r="D53" s="53"/>
      <c r="E53" s="36" t="b">
        <v>0</v>
      </c>
      <c r="F53" s="36"/>
      <c r="G53" s="36" t="b">
        <v>0</v>
      </c>
      <c r="H53" s="5">
        <f>IF(G53,0,3)</f>
        <v>3</v>
      </c>
      <c r="I53" s="5">
        <f>IF(H53=0,0,IF(E53=TRUE,3,0))</f>
        <v>0</v>
      </c>
    </row>
    <row r="54" spans="1:19" ht="33" customHeight="1" x14ac:dyDescent="0.3">
      <c r="A54" s="23" t="s">
        <v>68</v>
      </c>
      <c r="B54" s="51" t="s">
        <v>69</v>
      </c>
      <c r="C54" s="52"/>
      <c r="D54" s="53"/>
      <c r="E54" s="36" t="b">
        <v>0</v>
      </c>
      <c r="F54" s="36"/>
      <c r="G54" s="36" t="b">
        <v>0</v>
      </c>
      <c r="H54" s="5">
        <f>IF(G54,0,2)</f>
        <v>2</v>
      </c>
      <c r="I54" s="5">
        <f>IF(H54=0,0,IF(E54=TRUE,2,0))</f>
        <v>0</v>
      </c>
    </row>
    <row r="55" spans="1:19" ht="33" customHeight="1" x14ac:dyDescent="0.3">
      <c r="A55" s="23" t="s">
        <v>70</v>
      </c>
      <c r="B55" s="51" t="s">
        <v>71</v>
      </c>
      <c r="C55" s="52"/>
      <c r="D55" s="53"/>
      <c r="E55" s="36" t="b">
        <v>0</v>
      </c>
      <c r="F55" s="36"/>
      <c r="G55" s="36" t="b">
        <v>0</v>
      </c>
      <c r="H55" s="5">
        <f>IF(G55,0,3)</f>
        <v>3</v>
      </c>
      <c r="I55" s="5">
        <f>IF(H55=0,0,IF(E55=TRUE,3,0))</f>
        <v>0</v>
      </c>
    </row>
    <row r="56" spans="1:19" ht="33" customHeight="1" x14ac:dyDescent="0.3">
      <c r="A56" s="23" t="s">
        <v>72</v>
      </c>
      <c r="B56" s="51" t="s">
        <v>73</v>
      </c>
      <c r="C56" s="52"/>
      <c r="D56" s="53"/>
      <c r="E56" s="36" t="b">
        <v>0</v>
      </c>
      <c r="F56" s="36"/>
      <c r="G56" s="36" t="b">
        <v>0</v>
      </c>
      <c r="H56" s="5">
        <f>IF(G56,0,2)</f>
        <v>2</v>
      </c>
      <c r="I56" s="5">
        <f>IF(H56=0,0,IF(E56=TRUE,2,0))</f>
        <v>0</v>
      </c>
    </row>
    <row r="57" spans="1:19" ht="33" customHeight="1" x14ac:dyDescent="0.3">
      <c r="A57" s="23" t="s">
        <v>74</v>
      </c>
      <c r="B57" s="51" t="s">
        <v>75</v>
      </c>
      <c r="C57" s="52"/>
      <c r="D57" s="53"/>
      <c r="E57" s="36" t="b">
        <v>0</v>
      </c>
      <c r="F57" s="36"/>
      <c r="G57" s="36" t="b">
        <v>0</v>
      </c>
      <c r="H57" s="5">
        <f>IF(G57,0,1)</f>
        <v>1</v>
      </c>
      <c r="I57" s="5">
        <f>IF(H57=0,0,IF(E57=TRUE,1,0))</f>
        <v>0</v>
      </c>
    </row>
    <row r="58" spans="1:19" ht="33" customHeight="1" x14ac:dyDescent="0.3">
      <c r="A58" s="23" t="s">
        <v>76</v>
      </c>
      <c r="B58" s="51" t="s">
        <v>77</v>
      </c>
      <c r="C58" s="52"/>
      <c r="D58" s="53"/>
      <c r="E58" s="36" t="b">
        <v>0</v>
      </c>
      <c r="F58" s="36"/>
      <c r="G58" s="36" t="b">
        <v>0</v>
      </c>
      <c r="H58" s="5">
        <f>IF(G58,0,2)</f>
        <v>2</v>
      </c>
      <c r="I58" s="5">
        <f>IF(H58=0,0,IF(E58=TRUE,2,0))</f>
        <v>0</v>
      </c>
    </row>
    <row r="59" spans="1:19" ht="33" customHeight="1" x14ac:dyDescent="0.3">
      <c r="A59" s="23" t="s">
        <v>78</v>
      </c>
      <c r="B59" s="51" t="s">
        <v>79</v>
      </c>
      <c r="C59" s="52"/>
      <c r="D59" s="53"/>
      <c r="E59" s="36" t="b">
        <v>0</v>
      </c>
      <c r="F59" s="36"/>
      <c r="G59" s="36" t="b">
        <v>0</v>
      </c>
      <c r="H59" s="5">
        <f>IF(G59,0,1)</f>
        <v>1</v>
      </c>
      <c r="I59" s="5">
        <f>IF(H59=0,0,IF(E59=TRUE,1,0))</f>
        <v>0</v>
      </c>
    </row>
    <row r="60" spans="1:19" ht="33" customHeight="1" thickBot="1" x14ac:dyDescent="0.35">
      <c r="A60" s="23" t="s">
        <v>80</v>
      </c>
      <c r="B60" s="51" t="s">
        <v>81</v>
      </c>
      <c r="C60" s="52"/>
      <c r="D60" s="53"/>
      <c r="E60" s="36" t="b">
        <v>0</v>
      </c>
      <c r="F60" s="36"/>
      <c r="G60" s="36" t="b">
        <v>0</v>
      </c>
      <c r="H60" s="5">
        <f>IF(G60,0,3)</f>
        <v>3</v>
      </c>
      <c r="I60" s="5">
        <f>IF(H60=0,0,IF(E60=TRUE,3,0))</f>
        <v>0</v>
      </c>
    </row>
    <row r="61" spans="1:19" ht="20.100000000000001" customHeight="1" thickBot="1" x14ac:dyDescent="0.35">
      <c r="A61" s="9"/>
      <c r="B61" s="57"/>
      <c r="C61" s="57"/>
      <c r="D61" s="58"/>
      <c r="E61" s="76" t="s">
        <v>35</v>
      </c>
      <c r="F61" s="76"/>
      <c r="G61" s="76"/>
      <c r="H61" s="6">
        <f>SUM(H53:H60)</f>
        <v>17</v>
      </c>
      <c r="I61" s="6">
        <f>SUM(I53:I60)</f>
        <v>0</v>
      </c>
    </row>
    <row r="62" spans="1:19" ht="29.1" customHeight="1" x14ac:dyDescent="0.3">
      <c r="A62" s="28">
        <v>7</v>
      </c>
      <c r="B62" s="63" t="s">
        <v>82</v>
      </c>
      <c r="C62" s="64"/>
      <c r="D62" s="65"/>
      <c r="E62" s="31" t="s">
        <v>13</v>
      </c>
      <c r="F62" s="31" t="s">
        <v>14</v>
      </c>
      <c r="G62" s="31" t="s">
        <v>15</v>
      </c>
      <c r="H62" s="20" t="s">
        <v>16</v>
      </c>
      <c r="I62" s="20" t="s">
        <v>3</v>
      </c>
    </row>
    <row r="63" spans="1:19" ht="33" customHeight="1" x14ac:dyDescent="0.3">
      <c r="A63" s="23" t="s">
        <v>83</v>
      </c>
      <c r="B63" s="51" t="s">
        <v>84</v>
      </c>
      <c r="C63" s="52"/>
      <c r="D63" s="53"/>
      <c r="E63" s="36" t="b">
        <v>0</v>
      </c>
      <c r="F63" s="36"/>
      <c r="G63" s="36" t="b">
        <v>0</v>
      </c>
      <c r="H63" s="5">
        <f>IF(G63,0,2)</f>
        <v>2</v>
      </c>
      <c r="I63" s="5">
        <f>IF(H63=0,0,IF(E63=TRUE,2,0))</f>
        <v>0</v>
      </c>
    </row>
    <row r="64" spans="1:19" ht="33" customHeight="1" x14ac:dyDescent="0.3">
      <c r="A64" s="23" t="s">
        <v>85</v>
      </c>
      <c r="B64" s="51" t="s">
        <v>86</v>
      </c>
      <c r="C64" s="52"/>
      <c r="D64" s="53"/>
      <c r="E64" s="36" t="b">
        <v>0</v>
      </c>
      <c r="F64" s="36"/>
      <c r="G64" s="36" t="b">
        <v>0</v>
      </c>
      <c r="H64" s="42">
        <f>IF(G64,0,4)</f>
        <v>4</v>
      </c>
      <c r="I64" s="5">
        <f>IF(H64=0,0,IF(E64=TRUE,4,0))</f>
        <v>0</v>
      </c>
      <c r="S64" s="39"/>
    </row>
    <row r="65" spans="1:19" ht="33" customHeight="1" thickBot="1" x14ac:dyDescent="0.35">
      <c r="A65" s="23" t="s">
        <v>87</v>
      </c>
      <c r="B65" s="51" t="s">
        <v>88</v>
      </c>
      <c r="C65" s="52"/>
      <c r="D65" s="53"/>
      <c r="E65" s="36" t="b">
        <v>0</v>
      </c>
      <c r="F65" s="36"/>
      <c r="G65" s="36" t="b">
        <v>0</v>
      </c>
      <c r="H65" s="41">
        <f>IF(G65,0,4)</f>
        <v>4</v>
      </c>
      <c r="I65" s="5">
        <f>IF(H65=0,0,IF(E65=TRUE,4,0))</f>
        <v>0</v>
      </c>
      <c r="S65" s="39">
        <f>IF(G65,0,4)</f>
        <v>4</v>
      </c>
    </row>
    <row r="66" spans="1:19" ht="20.100000000000001" customHeight="1" thickBot="1" x14ac:dyDescent="0.35">
      <c r="A66" s="7"/>
      <c r="B66" s="59"/>
      <c r="C66" s="59"/>
      <c r="D66" s="60"/>
      <c r="E66" s="76" t="s">
        <v>35</v>
      </c>
      <c r="F66" s="76"/>
      <c r="G66" s="76"/>
      <c r="H66" s="6">
        <f>SUM(H63:H65)</f>
        <v>10</v>
      </c>
      <c r="I66" s="6">
        <f>SUM(I63:I65)</f>
        <v>0</v>
      </c>
    </row>
    <row r="67" spans="1:19" ht="24.9" customHeight="1" thickBot="1" x14ac:dyDescent="0.35">
      <c r="A67" s="7"/>
      <c r="B67" s="66" t="s">
        <v>89</v>
      </c>
      <c r="C67" s="66"/>
      <c r="D67" s="66"/>
      <c r="E67" s="66"/>
      <c r="F67" s="66"/>
      <c r="G67" s="66"/>
      <c r="H67" s="67"/>
      <c r="I67" s="17">
        <f>SUM(I66,I61,I51)</f>
        <v>0</v>
      </c>
    </row>
    <row r="68" spans="1:19" ht="24.9" customHeight="1" thickBot="1" x14ac:dyDescent="0.35">
      <c r="A68" s="7"/>
      <c r="B68" s="66" t="s">
        <v>90</v>
      </c>
      <c r="C68" s="66"/>
      <c r="D68" s="66"/>
      <c r="E68" s="66"/>
      <c r="F68" s="66"/>
      <c r="G68" s="66"/>
      <c r="H68" s="67"/>
      <c r="I68" s="17">
        <f>SUM(H66,H61,H51)</f>
        <v>39</v>
      </c>
    </row>
    <row r="69" spans="1:19" ht="9.9" customHeight="1" x14ac:dyDescent="0.3">
      <c r="A69" s="7"/>
      <c r="B69" s="13"/>
      <c r="C69" s="13"/>
      <c r="D69" s="13"/>
      <c r="E69" s="13"/>
      <c r="F69" s="13"/>
      <c r="G69" s="13"/>
      <c r="I69" s="8"/>
    </row>
    <row r="70" spans="1:19" ht="20.100000000000001" customHeight="1" x14ac:dyDescent="0.3">
      <c r="A70" s="43" t="s">
        <v>91</v>
      </c>
      <c r="B70" s="72" t="s">
        <v>92</v>
      </c>
      <c r="C70" s="73"/>
      <c r="D70" s="73"/>
      <c r="E70" s="74"/>
      <c r="F70" s="74"/>
      <c r="G70" s="74"/>
      <c r="H70" s="74"/>
      <c r="I70" s="75"/>
    </row>
    <row r="71" spans="1:19" ht="29.1" customHeight="1" x14ac:dyDescent="0.3">
      <c r="A71" s="28">
        <v>8</v>
      </c>
      <c r="B71" s="63" t="s">
        <v>51</v>
      </c>
      <c r="C71" s="64"/>
      <c r="D71" s="65"/>
      <c r="E71" s="31" t="s">
        <v>13</v>
      </c>
      <c r="F71" s="31" t="s">
        <v>14</v>
      </c>
      <c r="G71" s="31" t="s">
        <v>15</v>
      </c>
      <c r="H71" s="20" t="s">
        <v>16</v>
      </c>
      <c r="I71" s="20" t="s">
        <v>3</v>
      </c>
    </row>
    <row r="72" spans="1:19" ht="33" customHeight="1" x14ac:dyDescent="0.3">
      <c r="A72" s="23" t="s">
        <v>93</v>
      </c>
      <c r="B72" s="51" t="s">
        <v>94</v>
      </c>
      <c r="C72" s="52"/>
      <c r="D72" s="53"/>
      <c r="E72" s="36" t="b">
        <v>0</v>
      </c>
      <c r="F72" s="36"/>
      <c r="G72" s="36" t="b">
        <v>0</v>
      </c>
      <c r="H72" s="5">
        <f>IF(G72,0,2)</f>
        <v>2</v>
      </c>
      <c r="I72" s="5">
        <f>IF(H72=0,0,IF(E72=TRUE,2,0))</f>
        <v>0</v>
      </c>
    </row>
    <row r="73" spans="1:19" ht="33" customHeight="1" thickBot="1" x14ac:dyDescent="0.35">
      <c r="A73" s="23" t="s">
        <v>95</v>
      </c>
      <c r="B73" s="51" t="s">
        <v>204</v>
      </c>
      <c r="C73" s="52"/>
      <c r="D73" s="53"/>
      <c r="E73" s="40" t="b">
        <v>0</v>
      </c>
      <c r="F73" s="40"/>
      <c r="G73" s="40" t="b">
        <v>0</v>
      </c>
      <c r="H73" s="5">
        <f>IF(G73,0,3)</f>
        <v>3</v>
      </c>
      <c r="I73" s="5">
        <f>IF(H73=0,0,IF(E73=TRUE,3,0))</f>
        <v>0</v>
      </c>
    </row>
    <row r="74" spans="1:19" ht="20.100000000000001" customHeight="1" thickBot="1" x14ac:dyDescent="0.35">
      <c r="A74" s="4"/>
      <c r="B74" s="52"/>
      <c r="C74" s="52"/>
      <c r="D74" s="77"/>
      <c r="E74" s="76" t="s">
        <v>35</v>
      </c>
      <c r="F74" s="76"/>
      <c r="G74" s="76"/>
      <c r="H74" s="6">
        <f>SUM(H72:H73)</f>
        <v>5</v>
      </c>
      <c r="I74" s="6">
        <f>SUM(I72:I73)</f>
        <v>0</v>
      </c>
    </row>
    <row r="75" spans="1:19" ht="29.1" customHeight="1" x14ac:dyDescent="0.3">
      <c r="A75" s="28">
        <v>9</v>
      </c>
      <c r="B75" s="63" t="s">
        <v>96</v>
      </c>
      <c r="C75" s="64"/>
      <c r="D75" s="65"/>
      <c r="E75" s="31" t="s">
        <v>13</v>
      </c>
      <c r="F75" s="31" t="s">
        <v>14</v>
      </c>
      <c r="G75" s="31" t="s">
        <v>15</v>
      </c>
      <c r="H75" s="20" t="s">
        <v>16</v>
      </c>
      <c r="I75" s="20" t="s">
        <v>3</v>
      </c>
    </row>
    <row r="76" spans="1:19" ht="33" customHeight="1" x14ac:dyDescent="0.3">
      <c r="A76" s="25" t="s">
        <v>97</v>
      </c>
      <c r="B76" s="51" t="s">
        <v>215</v>
      </c>
      <c r="C76" s="52"/>
      <c r="D76" s="53"/>
      <c r="E76" s="36" t="b">
        <v>0</v>
      </c>
      <c r="F76" s="36"/>
      <c r="G76" s="36" t="b">
        <v>0</v>
      </c>
      <c r="H76" s="42">
        <f>IF(G76,0,4)</f>
        <v>4</v>
      </c>
      <c r="I76" s="5">
        <f>IF(H76=0,0,IF(E76=TRUE,4,0))</f>
        <v>0</v>
      </c>
      <c r="S76" s="39">
        <f>IF(G76,0,4)</f>
        <v>4</v>
      </c>
    </row>
    <row r="77" spans="1:19" ht="33" customHeight="1" x14ac:dyDescent="0.3">
      <c r="A77" s="25" t="s">
        <v>98</v>
      </c>
      <c r="B77" s="51" t="s">
        <v>99</v>
      </c>
      <c r="C77" s="52"/>
      <c r="D77" s="53"/>
      <c r="E77" s="36" t="b">
        <v>0</v>
      </c>
      <c r="F77" s="36"/>
      <c r="G77" s="36" t="b">
        <v>0</v>
      </c>
      <c r="H77" s="5">
        <f>IF(G77,0,1)</f>
        <v>1</v>
      </c>
      <c r="I77" s="5">
        <f>IF(H77=0,0,IF(E77=TRUE,1,0))</f>
        <v>0</v>
      </c>
    </row>
    <row r="78" spans="1:19" ht="33" customHeight="1" x14ac:dyDescent="0.3">
      <c r="A78" s="25" t="s">
        <v>100</v>
      </c>
      <c r="B78" s="51" t="s">
        <v>101</v>
      </c>
      <c r="C78" s="52"/>
      <c r="D78" s="53"/>
      <c r="E78" s="36" t="b">
        <v>0</v>
      </c>
      <c r="F78" s="36"/>
      <c r="G78" s="36" t="b">
        <v>0</v>
      </c>
      <c r="H78" s="41">
        <f>IF(G78,0,4)</f>
        <v>4</v>
      </c>
      <c r="I78" s="5">
        <f>IF(H78=0,0,IF(E78=TRUE,4,0))</f>
        <v>0</v>
      </c>
    </row>
    <row r="79" spans="1:19" ht="33" customHeight="1" x14ac:dyDescent="0.3">
      <c r="A79" s="25" t="s">
        <v>102</v>
      </c>
      <c r="B79" s="51" t="s">
        <v>103</v>
      </c>
      <c r="C79" s="52"/>
      <c r="D79" s="53"/>
      <c r="E79" s="36" t="b">
        <v>0</v>
      </c>
      <c r="F79" s="36"/>
      <c r="G79" s="36" t="b">
        <v>0</v>
      </c>
      <c r="H79" s="5">
        <f>IF(G79,0,1)</f>
        <v>1</v>
      </c>
      <c r="I79" s="5">
        <f>IF(H79=0,0,IF(E79=TRUE,1,0))</f>
        <v>0</v>
      </c>
    </row>
    <row r="80" spans="1:19" ht="33" customHeight="1" x14ac:dyDescent="0.3">
      <c r="A80" s="25" t="s">
        <v>104</v>
      </c>
      <c r="B80" s="54" t="s">
        <v>105</v>
      </c>
      <c r="C80" s="55"/>
      <c r="D80" s="56"/>
      <c r="E80" s="36" t="b">
        <v>0</v>
      </c>
      <c r="F80" s="36"/>
      <c r="G80" s="36" t="b">
        <v>0</v>
      </c>
      <c r="H80" s="5">
        <v>3</v>
      </c>
      <c r="I80" s="5">
        <f>IF(H80=0,0,IF(E80=TRUE,3,0))</f>
        <v>0</v>
      </c>
    </row>
    <row r="81" spans="1:9" ht="33" customHeight="1" x14ac:dyDescent="0.3">
      <c r="A81" s="25" t="s">
        <v>106</v>
      </c>
      <c r="B81" s="51" t="s">
        <v>107</v>
      </c>
      <c r="C81" s="52"/>
      <c r="D81" s="53"/>
      <c r="E81" s="36" t="b">
        <v>0</v>
      </c>
      <c r="F81" s="36"/>
      <c r="G81" s="36" t="b">
        <v>0</v>
      </c>
      <c r="H81" s="5">
        <f>IF(G81,0,2)</f>
        <v>2</v>
      </c>
      <c r="I81" s="5">
        <f>IF(H81=0,0,IF(E81=TRUE,2,0))</f>
        <v>0</v>
      </c>
    </row>
    <row r="82" spans="1:9" ht="33" customHeight="1" x14ac:dyDescent="0.3">
      <c r="A82" s="25" t="s">
        <v>108</v>
      </c>
      <c r="B82" s="51" t="s">
        <v>109</v>
      </c>
      <c r="C82" s="52"/>
      <c r="D82" s="53"/>
      <c r="E82" s="36" t="b">
        <v>0</v>
      </c>
      <c r="F82" s="36"/>
      <c r="G82" s="36" t="b">
        <v>0</v>
      </c>
      <c r="H82" s="5">
        <f>IF(G82,0,3)</f>
        <v>3</v>
      </c>
      <c r="I82" s="5">
        <f>IF(H82=0,0,IF(E82=TRUE,3,0))</f>
        <v>0</v>
      </c>
    </row>
    <row r="83" spans="1:9" ht="33" customHeight="1" thickBot="1" x14ac:dyDescent="0.35">
      <c r="A83" s="25" t="s">
        <v>110</v>
      </c>
      <c r="B83" s="51" t="s">
        <v>111</v>
      </c>
      <c r="C83" s="52"/>
      <c r="D83" s="53"/>
      <c r="E83" s="36" t="b">
        <v>0</v>
      </c>
      <c r="F83" s="36"/>
      <c r="G83" s="36" t="b">
        <v>0</v>
      </c>
      <c r="H83" s="41">
        <f>IF(G83,0,4)</f>
        <v>4</v>
      </c>
      <c r="I83" s="5">
        <f>IF(H83=0,0,IF(E83=TRUE,4,0))</f>
        <v>0</v>
      </c>
    </row>
    <row r="84" spans="1:9" ht="20.100000000000001" customHeight="1" thickBot="1" x14ac:dyDescent="0.35">
      <c r="A84" s="9"/>
      <c r="B84" s="57"/>
      <c r="C84" s="57"/>
      <c r="D84" s="58"/>
      <c r="E84" s="76" t="s">
        <v>35</v>
      </c>
      <c r="F84" s="76"/>
      <c r="G84" s="76"/>
      <c r="H84" s="6">
        <f>SUM(H76:H83)</f>
        <v>22</v>
      </c>
      <c r="I84" s="6">
        <f>SUM(I76:I83)</f>
        <v>0</v>
      </c>
    </row>
    <row r="85" spans="1:9" ht="24.9" customHeight="1" thickBot="1" x14ac:dyDescent="0.35">
      <c r="A85" s="7"/>
      <c r="B85" s="66" t="s">
        <v>112</v>
      </c>
      <c r="C85" s="66"/>
      <c r="D85" s="66"/>
      <c r="E85" s="66"/>
      <c r="F85" s="66"/>
      <c r="G85" s="66"/>
      <c r="H85" s="67"/>
      <c r="I85" s="17">
        <f>SUM(I84,I74)</f>
        <v>0</v>
      </c>
    </row>
    <row r="86" spans="1:9" ht="24.9" customHeight="1" thickBot="1" x14ac:dyDescent="0.35">
      <c r="A86" s="7"/>
      <c r="B86" s="66" t="s">
        <v>113</v>
      </c>
      <c r="C86" s="66"/>
      <c r="D86" s="66"/>
      <c r="E86" s="66"/>
      <c r="F86" s="66"/>
      <c r="G86" s="66"/>
      <c r="H86" s="67"/>
      <c r="I86" s="17">
        <f>SUM(H84,H74)</f>
        <v>27</v>
      </c>
    </row>
    <row r="87" spans="1:9" ht="9.9" customHeight="1" x14ac:dyDescent="0.3">
      <c r="A87" s="10"/>
      <c r="B87" s="11"/>
      <c r="C87" s="11"/>
      <c r="D87" s="11"/>
      <c r="E87" s="11"/>
      <c r="F87" s="11"/>
      <c r="G87" s="11"/>
      <c r="H87" s="16"/>
      <c r="I87" s="3"/>
    </row>
    <row r="88" spans="1:9" ht="20.100000000000001" customHeight="1" x14ac:dyDescent="0.3">
      <c r="A88" s="43" t="s">
        <v>114</v>
      </c>
      <c r="B88" s="72" t="s">
        <v>42</v>
      </c>
      <c r="C88" s="73"/>
      <c r="D88" s="73"/>
      <c r="E88" s="74"/>
      <c r="F88" s="74"/>
      <c r="G88" s="74"/>
      <c r="H88" s="74"/>
      <c r="I88" s="75"/>
    </row>
    <row r="89" spans="1:9" ht="29.1" customHeight="1" x14ac:dyDescent="0.3">
      <c r="A89" s="28">
        <v>10</v>
      </c>
      <c r="B89" s="63" t="s">
        <v>115</v>
      </c>
      <c r="C89" s="64"/>
      <c r="D89" s="65"/>
      <c r="E89" s="31" t="s">
        <v>13</v>
      </c>
      <c r="F89" s="31" t="s">
        <v>14</v>
      </c>
      <c r="G89" s="31" t="s">
        <v>15</v>
      </c>
      <c r="H89" s="20" t="s">
        <v>16</v>
      </c>
      <c r="I89" s="20" t="s">
        <v>3</v>
      </c>
    </row>
    <row r="90" spans="1:9" ht="33" customHeight="1" x14ac:dyDescent="0.3">
      <c r="A90" s="23" t="s">
        <v>116</v>
      </c>
      <c r="B90" s="51" t="s">
        <v>117</v>
      </c>
      <c r="C90" s="52"/>
      <c r="D90" s="53"/>
      <c r="E90" s="36" t="b">
        <v>0</v>
      </c>
      <c r="F90" s="36"/>
      <c r="G90" s="36" t="b">
        <v>0</v>
      </c>
      <c r="H90" s="5">
        <f>IF(G90,0,1)</f>
        <v>1</v>
      </c>
      <c r="I90" s="5">
        <f>IF(H90=0,0,IF(E90=TRUE,1,0))</f>
        <v>0</v>
      </c>
    </row>
    <row r="91" spans="1:9" ht="33" customHeight="1" thickBot="1" x14ac:dyDescent="0.35">
      <c r="A91" s="23" t="s">
        <v>118</v>
      </c>
      <c r="B91" s="54" t="s">
        <v>119</v>
      </c>
      <c r="C91" s="52"/>
      <c r="D91" s="53"/>
      <c r="E91" s="36" t="b">
        <v>0</v>
      </c>
      <c r="F91" s="36"/>
      <c r="G91" s="36" t="b">
        <v>0</v>
      </c>
      <c r="H91" s="5">
        <f>IF(G91,0,2)</f>
        <v>2</v>
      </c>
      <c r="I91" s="5">
        <f>IF(H91=0,0,IF(E91=TRUE,2,0))</f>
        <v>0</v>
      </c>
    </row>
    <row r="92" spans="1:9" ht="20.100000000000001" customHeight="1" thickBot="1" x14ac:dyDescent="0.35">
      <c r="A92" s="4"/>
      <c r="B92" s="52"/>
      <c r="C92" s="52"/>
      <c r="D92" s="77"/>
      <c r="E92" s="76" t="s">
        <v>35</v>
      </c>
      <c r="F92" s="76"/>
      <c r="G92" s="76"/>
      <c r="H92" s="6">
        <f>SUM(H90:H91)</f>
        <v>3</v>
      </c>
      <c r="I92" s="6">
        <f>SUM(I90:I91)</f>
        <v>0</v>
      </c>
    </row>
    <row r="93" spans="1:9" ht="29.1" customHeight="1" x14ac:dyDescent="0.3">
      <c r="A93" s="28">
        <v>11</v>
      </c>
      <c r="B93" s="63" t="s">
        <v>120</v>
      </c>
      <c r="C93" s="64"/>
      <c r="D93" s="65"/>
      <c r="E93" s="31" t="s">
        <v>13</v>
      </c>
      <c r="F93" s="31" t="s">
        <v>14</v>
      </c>
      <c r="G93" s="31" t="s">
        <v>15</v>
      </c>
      <c r="H93" s="20" t="s">
        <v>16</v>
      </c>
      <c r="I93" s="20" t="s">
        <v>3</v>
      </c>
    </row>
    <row r="94" spans="1:9" ht="33" customHeight="1" x14ac:dyDescent="0.3">
      <c r="A94" s="25" t="s">
        <v>121</v>
      </c>
      <c r="B94" s="51" t="s">
        <v>122</v>
      </c>
      <c r="C94" s="52"/>
      <c r="D94" s="53"/>
      <c r="E94" s="36" t="b">
        <v>0</v>
      </c>
      <c r="F94" s="36"/>
      <c r="G94" s="36" t="b">
        <v>0</v>
      </c>
      <c r="H94" s="5">
        <f>IF(G94,0,2)</f>
        <v>2</v>
      </c>
      <c r="I94" s="5">
        <f>IF(H94=0,0,IF(E94=TRUE,2,0))</f>
        <v>0</v>
      </c>
    </row>
    <row r="95" spans="1:9" ht="33" customHeight="1" x14ac:dyDescent="0.3">
      <c r="A95" s="25" t="s">
        <v>123</v>
      </c>
      <c r="B95" s="51" t="s">
        <v>124</v>
      </c>
      <c r="C95" s="52"/>
      <c r="D95" s="53"/>
      <c r="E95" s="36" t="b">
        <v>0</v>
      </c>
      <c r="F95" s="36"/>
      <c r="G95" s="36" t="b">
        <v>0</v>
      </c>
      <c r="H95" s="5">
        <f>IF(G95,0,1)</f>
        <v>1</v>
      </c>
      <c r="I95" s="5">
        <f>IF(H95=0,0,IF(E95=TRUE,1,0))</f>
        <v>0</v>
      </c>
    </row>
    <row r="96" spans="1:9" ht="33" customHeight="1" thickBot="1" x14ac:dyDescent="0.35">
      <c r="A96" s="25" t="s">
        <v>125</v>
      </c>
      <c r="B96" s="51" t="s">
        <v>126</v>
      </c>
      <c r="C96" s="52"/>
      <c r="D96" s="53"/>
      <c r="E96" s="36" t="b">
        <v>0</v>
      </c>
      <c r="F96" s="36"/>
      <c r="G96" s="36" t="b">
        <v>0</v>
      </c>
      <c r="H96" s="5">
        <f>IF(G96,0,3)</f>
        <v>3</v>
      </c>
      <c r="I96" s="5">
        <f>IF(H96=0,0,IF(E96=TRUE,3,0))</f>
        <v>0</v>
      </c>
    </row>
    <row r="97" spans="1:9" ht="20.100000000000001" customHeight="1" thickBot="1" x14ac:dyDescent="0.35">
      <c r="A97" s="9"/>
      <c r="B97" s="57"/>
      <c r="C97" s="57"/>
      <c r="D97" s="58"/>
      <c r="E97" s="76" t="s">
        <v>35</v>
      </c>
      <c r="F97" s="76"/>
      <c r="G97" s="76"/>
      <c r="H97" s="6">
        <f>SUM(H94:H96)</f>
        <v>6</v>
      </c>
      <c r="I97" s="6">
        <f>SUM(I94:I96)</f>
        <v>0</v>
      </c>
    </row>
    <row r="98" spans="1:9" ht="29.1" customHeight="1" x14ac:dyDescent="0.3">
      <c r="A98" s="28">
        <v>12</v>
      </c>
      <c r="B98" s="63" t="s">
        <v>127</v>
      </c>
      <c r="C98" s="64"/>
      <c r="D98" s="65"/>
      <c r="E98" s="31" t="s">
        <v>13</v>
      </c>
      <c r="F98" s="31" t="s">
        <v>14</v>
      </c>
      <c r="G98" s="31" t="s">
        <v>15</v>
      </c>
      <c r="H98" s="20" t="s">
        <v>16</v>
      </c>
      <c r="I98" s="20" t="s">
        <v>3</v>
      </c>
    </row>
    <row r="99" spans="1:9" ht="33" customHeight="1" x14ac:dyDescent="0.3">
      <c r="A99" s="23" t="s">
        <v>128</v>
      </c>
      <c r="B99" s="51" t="s">
        <v>227</v>
      </c>
      <c r="C99" s="52"/>
      <c r="D99" s="53"/>
      <c r="E99" s="36" t="b">
        <v>0</v>
      </c>
      <c r="F99" s="36"/>
      <c r="G99" s="36" t="b">
        <v>0</v>
      </c>
      <c r="H99" s="5">
        <f>IF(G99,0,1)</f>
        <v>1</v>
      </c>
      <c r="I99" s="5">
        <f>IF(H99=0,0,IF(E99=TRUE,1,0))</f>
        <v>0</v>
      </c>
    </row>
    <row r="100" spans="1:9" ht="33" customHeight="1" thickBot="1" x14ac:dyDescent="0.35">
      <c r="A100" s="23" t="s">
        <v>129</v>
      </c>
      <c r="B100" s="51" t="s">
        <v>205</v>
      </c>
      <c r="C100" s="52"/>
      <c r="D100" s="53"/>
      <c r="E100" s="36" t="b">
        <v>0</v>
      </c>
      <c r="F100" s="36"/>
      <c r="G100" s="36" t="b">
        <v>0</v>
      </c>
      <c r="H100" s="5">
        <f>IF(G100,0,1)</f>
        <v>1</v>
      </c>
      <c r="I100" s="5">
        <f>IF(H100=0,0,IF(E100=TRUE,1,0))</f>
        <v>0</v>
      </c>
    </row>
    <row r="101" spans="1:9" ht="20.100000000000001" customHeight="1" thickBot="1" x14ac:dyDescent="0.35">
      <c r="A101" s="9"/>
      <c r="B101" s="57"/>
      <c r="C101" s="57"/>
      <c r="D101" s="58"/>
      <c r="E101" s="76" t="s">
        <v>35</v>
      </c>
      <c r="F101" s="76"/>
      <c r="G101" s="76"/>
      <c r="H101" s="6">
        <f>SUM(H99:H100)</f>
        <v>2</v>
      </c>
      <c r="I101" s="6">
        <f>SUM(I99:I100)</f>
        <v>0</v>
      </c>
    </row>
    <row r="102" spans="1:9" ht="24.9" customHeight="1" thickBot="1" x14ac:dyDescent="0.35">
      <c r="A102" s="7"/>
      <c r="B102" s="66" t="s">
        <v>130</v>
      </c>
      <c r="C102" s="66"/>
      <c r="D102" s="66"/>
      <c r="E102" s="66"/>
      <c r="F102" s="66"/>
      <c r="G102" s="66"/>
      <c r="H102" s="67"/>
      <c r="I102" s="17">
        <f>SUM(I101,I97,I92)</f>
        <v>0</v>
      </c>
    </row>
    <row r="103" spans="1:9" ht="24.9" customHeight="1" thickBot="1" x14ac:dyDescent="0.35">
      <c r="A103" s="7"/>
      <c r="B103" s="66" t="s">
        <v>131</v>
      </c>
      <c r="C103" s="66"/>
      <c r="D103" s="66"/>
      <c r="E103" s="66"/>
      <c r="F103" s="66"/>
      <c r="G103" s="66"/>
      <c r="H103" s="67"/>
      <c r="I103" s="17">
        <f>SUM(H101,H97,H92)</f>
        <v>11</v>
      </c>
    </row>
    <row r="104" spans="1:9" ht="9.9" customHeight="1" x14ac:dyDescent="0.3">
      <c r="A104" s="7"/>
      <c r="B104" s="13"/>
      <c r="C104" s="13"/>
      <c r="D104" s="13"/>
      <c r="E104" s="13"/>
      <c r="F104" s="13"/>
      <c r="G104" s="13"/>
      <c r="I104" s="8"/>
    </row>
    <row r="105" spans="1:9" ht="20.100000000000001" customHeight="1" x14ac:dyDescent="0.3">
      <c r="A105" s="43" t="s">
        <v>132</v>
      </c>
      <c r="B105" s="72" t="s">
        <v>133</v>
      </c>
      <c r="C105" s="73"/>
      <c r="D105" s="73"/>
      <c r="E105" s="74"/>
      <c r="F105" s="74"/>
      <c r="G105" s="74"/>
      <c r="H105" s="74"/>
      <c r="I105" s="75"/>
    </row>
    <row r="106" spans="1:9" ht="29.1" customHeight="1" x14ac:dyDescent="0.3">
      <c r="A106" s="28">
        <v>13</v>
      </c>
      <c r="B106" s="63" t="s">
        <v>134</v>
      </c>
      <c r="C106" s="64"/>
      <c r="D106" s="65"/>
      <c r="E106" s="31" t="s">
        <v>13</v>
      </c>
      <c r="F106" s="31" t="s">
        <v>14</v>
      </c>
      <c r="G106" s="31" t="s">
        <v>15</v>
      </c>
      <c r="H106" s="20" t="s">
        <v>16</v>
      </c>
      <c r="I106" s="20" t="s">
        <v>3</v>
      </c>
    </row>
    <row r="107" spans="1:9" ht="33" customHeight="1" x14ac:dyDescent="0.3">
      <c r="A107" s="23" t="s">
        <v>135</v>
      </c>
      <c r="B107" s="51" t="s">
        <v>206</v>
      </c>
      <c r="C107" s="52"/>
      <c r="D107" s="53"/>
      <c r="E107" s="36" t="b">
        <v>0</v>
      </c>
      <c r="F107" s="36"/>
      <c r="G107" s="36" t="b">
        <v>0</v>
      </c>
      <c r="H107" s="5">
        <f>IF(G107,0,3)</f>
        <v>3</v>
      </c>
      <c r="I107" s="5">
        <f>IF(H107=0,0,IF(E107=TRUE,3,0))</f>
        <v>0</v>
      </c>
    </row>
    <row r="108" spans="1:9" ht="33" customHeight="1" x14ac:dyDescent="0.3">
      <c r="A108" s="23" t="s">
        <v>136</v>
      </c>
      <c r="B108" s="51" t="s">
        <v>207</v>
      </c>
      <c r="C108" s="52"/>
      <c r="D108" s="53"/>
      <c r="E108" s="36" t="b">
        <v>0</v>
      </c>
      <c r="F108" s="36"/>
      <c r="G108" s="36" t="b">
        <v>0</v>
      </c>
      <c r="H108" s="5">
        <f>IF(G108,0,2)</f>
        <v>2</v>
      </c>
      <c r="I108" s="5">
        <f>IF(H108=0,0,IF(E108=TRUE,2,0))</f>
        <v>0</v>
      </c>
    </row>
    <row r="109" spans="1:9" ht="33" customHeight="1" x14ac:dyDescent="0.3">
      <c r="A109" s="91" t="s">
        <v>137</v>
      </c>
      <c r="B109" s="93" t="s">
        <v>224</v>
      </c>
      <c r="C109" s="94"/>
      <c r="D109" s="95"/>
      <c r="E109" s="96" t="b">
        <v>0</v>
      </c>
      <c r="F109" s="96"/>
      <c r="G109" s="96" t="b">
        <v>0</v>
      </c>
      <c r="H109" s="92">
        <v>2</v>
      </c>
      <c r="I109" s="92">
        <f>IF(H109=0,0,IF(E109=TRUE,2,0))</f>
        <v>0</v>
      </c>
    </row>
    <row r="110" spans="1:9" ht="33" customHeight="1" x14ac:dyDescent="0.3">
      <c r="A110" s="23" t="s">
        <v>139</v>
      </c>
      <c r="B110" s="54" t="s">
        <v>138</v>
      </c>
      <c r="C110" s="55"/>
      <c r="D110" s="56"/>
      <c r="E110" s="36" t="b">
        <v>0</v>
      </c>
      <c r="F110" s="36"/>
      <c r="G110" s="36" t="b">
        <v>0</v>
      </c>
      <c r="H110" s="5">
        <f>IF(G110,0,3)</f>
        <v>3</v>
      </c>
      <c r="I110" s="5">
        <f>IF(H110=0,0,IF(E110=TRUE,3,0))</f>
        <v>0</v>
      </c>
    </row>
    <row r="111" spans="1:9" ht="33" customHeight="1" x14ac:dyDescent="0.3">
      <c r="A111" s="23" t="s">
        <v>141</v>
      </c>
      <c r="B111" s="51" t="s">
        <v>140</v>
      </c>
      <c r="C111" s="52"/>
      <c r="D111" s="53"/>
      <c r="E111" s="36" t="b">
        <v>0</v>
      </c>
      <c r="F111" s="36"/>
      <c r="G111" s="36" t="b">
        <v>0</v>
      </c>
      <c r="H111" s="5">
        <f>IF(G111,0,2)</f>
        <v>2</v>
      </c>
      <c r="I111" s="5">
        <f>IF(H111=0,0,IF(E111=TRUE,2,0))</f>
        <v>0</v>
      </c>
    </row>
    <row r="112" spans="1:9" ht="33" customHeight="1" x14ac:dyDescent="0.3">
      <c r="A112" s="23" t="s">
        <v>143</v>
      </c>
      <c r="B112" s="51" t="s">
        <v>142</v>
      </c>
      <c r="C112" s="52"/>
      <c r="D112" s="53"/>
      <c r="E112" s="36" t="b">
        <v>0</v>
      </c>
      <c r="F112" s="36"/>
      <c r="G112" s="36" t="b">
        <v>0</v>
      </c>
      <c r="H112" s="5">
        <f t="shared" ref="H112:H125" si="0">IF(G112,0,1)</f>
        <v>1</v>
      </c>
      <c r="I112" s="5">
        <f t="shared" ref="I112:I125" si="1">IF(H112=0,0,IF(E112=TRUE,1,0))</f>
        <v>0</v>
      </c>
    </row>
    <row r="113" spans="1:9" ht="33" customHeight="1" x14ac:dyDescent="0.3">
      <c r="A113" s="23" t="s">
        <v>145</v>
      </c>
      <c r="B113" s="51" t="s">
        <v>144</v>
      </c>
      <c r="C113" s="52"/>
      <c r="D113" s="53"/>
      <c r="E113" s="36" t="b">
        <v>0</v>
      </c>
      <c r="F113" s="36"/>
      <c r="G113" s="36" t="b">
        <v>0</v>
      </c>
      <c r="H113" s="5">
        <f t="shared" si="0"/>
        <v>1</v>
      </c>
      <c r="I113" s="5">
        <f t="shared" si="1"/>
        <v>0</v>
      </c>
    </row>
    <row r="114" spans="1:9" ht="33" customHeight="1" x14ac:dyDescent="0.3">
      <c r="A114" s="23" t="s">
        <v>147</v>
      </c>
      <c r="B114" s="51" t="s">
        <v>146</v>
      </c>
      <c r="C114" s="52"/>
      <c r="D114" s="53"/>
      <c r="E114" s="36" t="b">
        <v>0</v>
      </c>
      <c r="F114" s="36"/>
      <c r="G114" s="36" t="b">
        <v>0</v>
      </c>
      <c r="H114" s="5">
        <f t="shared" si="0"/>
        <v>1</v>
      </c>
      <c r="I114" s="5">
        <f t="shared" si="1"/>
        <v>0</v>
      </c>
    </row>
    <row r="115" spans="1:9" ht="33" customHeight="1" x14ac:dyDescent="0.3">
      <c r="A115" s="23" t="s">
        <v>148</v>
      </c>
      <c r="B115" s="54" t="s">
        <v>217</v>
      </c>
      <c r="C115" s="55"/>
      <c r="D115" s="56"/>
      <c r="E115" s="36" t="b">
        <v>0</v>
      </c>
      <c r="F115" s="36"/>
      <c r="G115" s="36" t="b">
        <v>0</v>
      </c>
      <c r="H115" s="5">
        <f t="shared" si="0"/>
        <v>1</v>
      </c>
      <c r="I115" s="5">
        <f t="shared" si="1"/>
        <v>0</v>
      </c>
    </row>
    <row r="116" spans="1:9" ht="33" customHeight="1" x14ac:dyDescent="0.3">
      <c r="A116" s="23" t="s">
        <v>150</v>
      </c>
      <c r="B116" s="51" t="s">
        <v>149</v>
      </c>
      <c r="C116" s="52"/>
      <c r="D116" s="53"/>
      <c r="E116" s="36" t="b">
        <v>0</v>
      </c>
      <c r="F116" s="36"/>
      <c r="G116" s="36" t="b">
        <v>0</v>
      </c>
      <c r="H116" s="5">
        <f t="shared" si="0"/>
        <v>1</v>
      </c>
      <c r="I116" s="5">
        <f t="shared" si="1"/>
        <v>0</v>
      </c>
    </row>
    <row r="117" spans="1:9" ht="33" customHeight="1" x14ac:dyDescent="0.3">
      <c r="A117" s="23" t="s">
        <v>152</v>
      </c>
      <c r="B117" s="54" t="s">
        <v>151</v>
      </c>
      <c r="C117" s="55"/>
      <c r="D117" s="56"/>
      <c r="E117" s="36" t="b">
        <v>0</v>
      </c>
      <c r="F117" s="36"/>
      <c r="G117" s="36" t="b">
        <v>0</v>
      </c>
      <c r="H117" s="5">
        <f t="shared" si="0"/>
        <v>1</v>
      </c>
      <c r="I117" s="5">
        <f t="shared" si="1"/>
        <v>0</v>
      </c>
    </row>
    <row r="118" spans="1:9" ht="33" customHeight="1" x14ac:dyDescent="0.3">
      <c r="A118" s="23" t="s">
        <v>154</v>
      </c>
      <c r="B118" s="51" t="s">
        <v>153</v>
      </c>
      <c r="C118" s="52"/>
      <c r="D118" s="53"/>
      <c r="E118" s="36" t="b">
        <v>0</v>
      </c>
      <c r="F118" s="36"/>
      <c r="G118" s="36" t="b">
        <v>0</v>
      </c>
      <c r="H118" s="5">
        <f t="shared" si="0"/>
        <v>1</v>
      </c>
      <c r="I118" s="5">
        <f t="shared" si="1"/>
        <v>0</v>
      </c>
    </row>
    <row r="119" spans="1:9" ht="33" customHeight="1" x14ac:dyDescent="0.3">
      <c r="A119" s="23" t="s">
        <v>156</v>
      </c>
      <c r="B119" s="51" t="s">
        <v>155</v>
      </c>
      <c r="C119" s="52"/>
      <c r="D119" s="53"/>
      <c r="E119" s="36" t="b">
        <v>0</v>
      </c>
      <c r="F119" s="36"/>
      <c r="G119" s="36" t="b">
        <v>0</v>
      </c>
      <c r="H119" s="5">
        <f t="shared" si="0"/>
        <v>1</v>
      </c>
      <c r="I119" s="5">
        <f t="shared" si="1"/>
        <v>0</v>
      </c>
    </row>
    <row r="120" spans="1:9" ht="33" customHeight="1" x14ac:dyDescent="0.3">
      <c r="A120" s="23" t="s">
        <v>157</v>
      </c>
      <c r="B120" s="51" t="s">
        <v>208</v>
      </c>
      <c r="C120" s="52"/>
      <c r="D120" s="53"/>
      <c r="E120" s="36" t="b">
        <v>0</v>
      </c>
      <c r="F120" s="36"/>
      <c r="G120" s="36" t="b">
        <v>0</v>
      </c>
      <c r="H120" s="5">
        <f t="shared" si="0"/>
        <v>1</v>
      </c>
      <c r="I120" s="5">
        <f t="shared" si="1"/>
        <v>0</v>
      </c>
    </row>
    <row r="121" spans="1:9" ht="33" customHeight="1" x14ac:dyDescent="0.3">
      <c r="A121" s="23" t="s">
        <v>159</v>
      </c>
      <c r="B121" s="51" t="s">
        <v>158</v>
      </c>
      <c r="C121" s="52"/>
      <c r="D121" s="53"/>
      <c r="E121" s="36" t="b">
        <v>0</v>
      </c>
      <c r="F121" s="36"/>
      <c r="G121" s="36" t="b">
        <v>0</v>
      </c>
      <c r="H121" s="5">
        <f t="shared" si="0"/>
        <v>1</v>
      </c>
      <c r="I121" s="5">
        <f t="shared" si="1"/>
        <v>0</v>
      </c>
    </row>
    <row r="122" spans="1:9" ht="33" customHeight="1" x14ac:dyDescent="0.3">
      <c r="A122" s="23" t="s">
        <v>161</v>
      </c>
      <c r="B122" s="51" t="s">
        <v>160</v>
      </c>
      <c r="C122" s="52"/>
      <c r="D122" s="53"/>
      <c r="E122" s="36" t="b">
        <v>0</v>
      </c>
      <c r="F122" s="36"/>
      <c r="G122" s="36" t="b">
        <v>0</v>
      </c>
      <c r="H122" s="5">
        <f t="shared" si="0"/>
        <v>1</v>
      </c>
      <c r="I122" s="5">
        <f t="shared" si="1"/>
        <v>0</v>
      </c>
    </row>
    <row r="123" spans="1:9" ht="33" customHeight="1" x14ac:dyDescent="0.3">
      <c r="A123" s="23" t="s">
        <v>163</v>
      </c>
      <c r="B123" s="51" t="s">
        <v>162</v>
      </c>
      <c r="C123" s="52"/>
      <c r="D123" s="53"/>
      <c r="E123" s="36" t="b">
        <v>0</v>
      </c>
      <c r="F123" s="36"/>
      <c r="G123" s="36" t="b">
        <v>0</v>
      </c>
      <c r="H123" s="5">
        <f t="shared" si="0"/>
        <v>1</v>
      </c>
      <c r="I123" s="5">
        <f t="shared" si="1"/>
        <v>0</v>
      </c>
    </row>
    <row r="124" spans="1:9" ht="33" customHeight="1" x14ac:dyDescent="0.3">
      <c r="A124" s="23" t="s">
        <v>164</v>
      </c>
      <c r="B124" s="51" t="s">
        <v>200</v>
      </c>
      <c r="C124" s="52"/>
      <c r="D124" s="53"/>
      <c r="E124" s="36" t="b">
        <v>0</v>
      </c>
      <c r="F124" s="36"/>
      <c r="G124" s="36" t="b">
        <v>0</v>
      </c>
      <c r="H124" s="5">
        <f t="shared" si="0"/>
        <v>1</v>
      </c>
      <c r="I124" s="5">
        <f t="shared" si="1"/>
        <v>0</v>
      </c>
    </row>
    <row r="125" spans="1:9" ht="33" customHeight="1" thickBot="1" x14ac:dyDescent="0.35">
      <c r="A125" s="23" t="s">
        <v>223</v>
      </c>
      <c r="B125" s="51" t="s">
        <v>199</v>
      </c>
      <c r="C125" s="52"/>
      <c r="D125" s="53"/>
      <c r="E125" s="36" t="b">
        <v>0</v>
      </c>
      <c r="F125" s="36"/>
      <c r="G125" s="36" t="b">
        <v>0</v>
      </c>
      <c r="H125" s="5">
        <f t="shared" si="0"/>
        <v>1</v>
      </c>
      <c r="I125" s="5">
        <f t="shared" si="1"/>
        <v>0</v>
      </c>
    </row>
    <row r="126" spans="1:9" ht="20.100000000000001" customHeight="1" thickBot="1" x14ac:dyDescent="0.35">
      <c r="A126" s="9"/>
      <c r="B126" s="57"/>
      <c r="C126" s="57"/>
      <c r="D126" s="58"/>
      <c r="E126" s="76" t="s">
        <v>35</v>
      </c>
      <c r="F126" s="76"/>
      <c r="G126" s="76"/>
      <c r="H126" s="6">
        <f>SUM(H107:H125)</f>
        <v>26</v>
      </c>
      <c r="I126" s="6">
        <f>SUM(I107:I125)</f>
        <v>0</v>
      </c>
    </row>
    <row r="127" spans="1:9" ht="29.1" customHeight="1" x14ac:dyDescent="0.3">
      <c r="A127" s="28">
        <v>14</v>
      </c>
      <c r="B127" s="63" t="s">
        <v>165</v>
      </c>
      <c r="C127" s="64"/>
      <c r="D127" s="65"/>
      <c r="E127" s="31" t="s">
        <v>13</v>
      </c>
      <c r="F127" s="31" t="s">
        <v>14</v>
      </c>
      <c r="G127" s="31" t="s">
        <v>15</v>
      </c>
      <c r="H127" s="20" t="s">
        <v>16</v>
      </c>
      <c r="I127" s="20" t="s">
        <v>3</v>
      </c>
    </row>
    <row r="128" spans="1:9" ht="33" customHeight="1" x14ac:dyDescent="0.3">
      <c r="A128" s="23" t="s">
        <v>166</v>
      </c>
      <c r="B128" s="51" t="s">
        <v>209</v>
      </c>
      <c r="C128" s="52"/>
      <c r="D128" s="53"/>
      <c r="E128" s="36" t="b">
        <v>0</v>
      </c>
      <c r="F128" s="36"/>
      <c r="G128" s="36" t="b">
        <v>0</v>
      </c>
      <c r="H128" s="5">
        <f>IF(G128,0,2)</f>
        <v>2</v>
      </c>
      <c r="I128" s="5">
        <f>IF(H128=0,0,IF(E128=TRUE,2,0))</f>
        <v>0</v>
      </c>
    </row>
    <row r="129" spans="1:9" ht="33" customHeight="1" x14ac:dyDescent="0.3">
      <c r="A129" s="23" t="s">
        <v>167</v>
      </c>
      <c r="B129" s="54" t="s">
        <v>168</v>
      </c>
      <c r="C129" s="55"/>
      <c r="D129" s="56"/>
      <c r="E129" s="36" t="b">
        <v>0</v>
      </c>
      <c r="F129" s="36"/>
      <c r="G129" s="36" t="b">
        <v>0</v>
      </c>
      <c r="H129" s="5">
        <f>IF(G129,0,1)</f>
        <v>1</v>
      </c>
      <c r="I129" s="5">
        <f>IF(H129=0,0,IF(E129=TRUE,1,0))</f>
        <v>0</v>
      </c>
    </row>
    <row r="130" spans="1:9" ht="33" customHeight="1" thickBot="1" x14ac:dyDescent="0.35">
      <c r="A130" s="23" t="s">
        <v>169</v>
      </c>
      <c r="B130" s="54" t="s">
        <v>210</v>
      </c>
      <c r="C130" s="55"/>
      <c r="D130" s="56"/>
      <c r="E130" s="36" t="b">
        <v>0</v>
      </c>
      <c r="F130" s="36"/>
      <c r="G130" s="36" t="b">
        <v>0</v>
      </c>
      <c r="H130" s="5">
        <f>IF(G130,0,3)</f>
        <v>3</v>
      </c>
      <c r="I130" s="5">
        <f>IF(H130=0,0,IF(E130=TRUE,3,0))</f>
        <v>0</v>
      </c>
    </row>
    <row r="131" spans="1:9" ht="20.100000000000001" customHeight="1" thickBot="1" x14ac:dyDescent="0.35">
      <c r="A131" s="9"/>
      <c r="B131" s="57"/>
      <c r="C131" s="57"/>
      <c r="D131" s="58"/>
      <c r="E131" s="76" t="s">
        <v>35</v>
      </c>
      <c r="F131" s="76"/>
      <c r="G131" s="76"/>
      <c r="H131" s="6">
        <f>SUM(H128:H130)</f>
        <v>6</v>
      </c>
      <c r="I131" s="6">
        <f>SUM(I128:I130)</f>
        <v>0</v>
      </c>
    </row>
    <row r="132" spans="1:9" ht="24.9" customHeight="1" thickBot="1" x14ac:dyDescent="0.35">
      <c r="A132" s="7"/>
      <c r="B132" s="66" t="s">
        <v>170</v>
      </c>
      <c r="C132" s="66"/>
      <c r="D132" s="66"/>
      <c r="E132" s="66"/>
      <c r="F132" s="66"/>
      <c r="G132" s="66"/>
      <c r="H132" s="67"/>
      <c r="I132" s="34">
        <f>SUM(I131,I126)</f>
        <v>0</v>
      </c>
    </row>
    <row r="133" spans="1:9" ht="24.9" customHeight="1" thickBot="1" x14ac:dyDescent="0.35">
      <c r="A133" s="7"/>
      <c r="B133" s="66" t="s">
        <v>171</v>
      </c>
      <c r="C133" s="66"/>
      <c r="D133" s="66"/>
      <c r="E133" s="66"/>
      <c r="F133" s="66"/>
      <c r="G133" s="66"/>
      <c r="H133" s="67"/>
      <c r="I133" s="17">
        <f>SUM(H131,H126)</f>
        <v>32</v>
      </c>
    </row>
    <row r="134" spans="1:9" ht="9.9" customHeight="1" x14ac:dyDescent="0.3">
      <c r="A134" s="10"/>
      <c r="B134" s="11"/>
      <c r="C134" s="11"/>
      <c r="D134" s="11"/>
      <c r="E134" s="11"/>
      <c r="F134" s="11"/>
      <c r="G134" s="11"/>
      <c r="H134" s="16"/>
      <c r="I134" s="3"/>
    </row>
    <row r="135" spans="1:9" ht="20.100000000000001" customHeight="1" x14ac:dyDescent="0.3">
      <c r="A135" s="43" t="s">
        <v>172</v>
      </c>
      <c r="B135" s="72" t="s">
        <v>176</v>
      </c>
      <c r="C135" s="73"/>
      <c r="D135" s="73"/>
      <c r="E135" s="74"/>
      <c r="F135" s="74"/>
      <c r="G135" s="74"/>
      <c r="H135" s="74"/>
      <c r="I135" s="75"/>
    </row>
    <row r="136" spans="1:9" ht="29.1" customHeight="1" x14ac:dyDescent="0.3">
      <c r="A136" s="28">
        <v>15</v>
      </c>
      <c r="B136" s="63" t="s">
        <v>50</v>
      </c>
      <c r="C136" s="64"/>
      <c r="D136" s="65"/>
      <c r="E136" s="31" t="s">
        <v>13</v>
      </c>
      <c r="F136" s="31" t="s">
        <v>14</v>
      </c>
      <c r="G136" s="31" t="s">
        <v>15</v>
      </c>
      <c r="H136" s="20" t="s">
        <v>16</v>
      </c>
      <c r="I136" s="20" t="s">
        <v>3</v>
      </c>
    </row>
    <row r="137" spans="1:9" ht="33" customHeight="1" x14ac:dyDescent="0.3">
      <c r="A137" s="23" t="s">
        <v>173</v>
      </c>
      <c r="B137" s="51" t="s">
        <v>178</v>
      </c>
      <c r="C137" s="52"/>
      <c r="D137" s="53"/>
      <c r="E137" s="36" t="b">
        <v>0</v>
      </c>
      <c r="F137" s="36"/>
      <c r="G137" s="36" t="b">
        <v>0</v>
      </c>
      <c r="H137" s="5">
        <f>IF(G137,0,1)</f>
        <v>1</v>
      </c>
      <c r="I137" s="5">
        <f>IF(H137=0,0,IF(E137=TRUE,1,0))</f>
        <v>0</v>
      </c>
    </row>
    <row r="138" spans="1:9" ht="33" customHeight="1" x14ac:dyDescent="0.3">
      <c r="A138" s="23" t="s">
        <v>192</v>
      </c>
      <c r="B138" s="51" t="s">
        <v>179</v>
      </c>
      <c r="C138" s="52"/>
      <c r="D138" s="53"/>
      <c r="E138" s="36" t="b">
        <v>0</v>
      </c>
      <c r="F138" s="36"/>
      <c r="G138" s="36" t="b">
        <v>0</v>
      </c>
      <c r="H138" s="5">
        <f>IF(G138,0,2)</f>
        <v>2</v>
      </c>
      <c r="I138" s="5">
        <f>IF(H138=0,0,IF(E138=TRUE,2,0))</f>
        <v>0</v>
      </c>
    </row>
    <row r="139" spans="1:9" ht="33" customHeight="1" x14ac:dyDescent="0.3">
      <c r="A139" s="23" t="s">
        <v>193</v>
      </c>
      <c r="B139" s="51" t="s">
        <v>180</v>
      </c>
      <c r="C139" s="52"/>
      <c r="D139" s="53"/>
      <c r="E139" s="36" t="b">
        <v>0</v>
      </c>
      <c r="F139" s="36"/>
      <c r="G139" s="36" t="b">
        <v>0</v>
      </c>
      <c r="H139" s="5">
        <f>IF(G139,0,2)</f>
        <v>2</v>
      </c>
      <c r="I139" s="5">
        <f>IF(H139=0,0,IF(E139=TRUE,2,0))</f>
        <v>0</v>
      </c>
    </row>
    <row r="140" spans="1:9" ht="33" customHeight="1" x14ac:dyDescent="0.3">
      <c r="A140" s="23" t="s">
        <v>194</v>
      </c>
      <c r="B140" s="51" t="s">
        <v>181</v>
      </c>
      <c r="C140" s="52"/>
      <c r="D140" s="53"/>
      <c r="E140" s="36" t="b">
        <v>0</v>
      </c>
      <c r="F140" s="36"/>
      <c r="G140" s="36" t="b">
        <v>0</v>
      </c>
      <c r="H140" s="5">
        <f>IF(G140,0,1)</f>
        <v>1</v>
      </c>
      <c r="I140" s="5">
        <f>IF(H140=0,0,IF(E140=TRUE,1,0))</f>
        <v>0</v>
      </c>
    </row>
    <row r="141" spans="1:9" ht="33" customHeight="1" x14ac:dyDescent="0.3">
      <c r="A141" s="23" t="s">
        <v>195</v>
      </c>
      <c r="B141" s="51" t="s">
        <v>201</v>
      </c>
      <c r="C141" s="52"/>
      <c r="D141" s="53"/>
      <c r="E141" s="36" t="b">
        <v>0</v>
      </c>
      <c r="F141" s="36"/>
      <c r="G141" s="36" t="b">
        <v>0</v>
      </c>
      <c r="H141" s="5">
        <f>IF(G141,0,2)</f>
        <v>2</v>
      </c>
      <c r="I141" s="5">
        <f t="shared" ref="I141:I143" si="2">IF(H141=0,0,IF(E141=TRUE,2,0))</f>
        <v>0</v>
      </c>
    </row>
    <row r="142" spans="1:9" ht="33" customHeight="1" x14ac:dyDescent="0.3">
      <c r="A142" s="23" t="s">
        <v>196</v>
      </c>
      <c r="B142" s="51" t="s">
        <v>182</v>
      </c>
      <c r="C142" s="52"/>
      <c r="D142" s="53"/>
      <c r="E142" s="36" t="b">
        <v>0</v>
      </c>
      <c r="F142" s="36"/>
      <c r="G142" s="36" t="b">
        <v>0</v>
      </c>
      <c r="H142" s="5">
        <f>IF(G142,0,2)</f>
        <v>2</v>
      </c>
      <c r="I142" s="5">
        <f t="shared" si="2"/>
        <v>0</v>
      </c>
    </row>
    <row r="143" spans="1:9" ht="33" customHeight="1" x14ac:dyDescent="0.3">
      <c r="A143" s="23" t="s">
        <v>197</v>
      </c>
      <c r="B143" s="51" t="s">
        <v>183</v>
      </c>
      <c r="C143" s="52"/>
      <c r="D143" s="53"/>
      <c r="E143" s="36" t="b">
        <v>0</v>
      </c>
      <c r="F143" s="36"/>
      <c r="G143" s="36" t="b">
        <v>0</v>
      </c>
      <c r="H143" s="5">
        <f>IF(G143,0,2)</f>
        <v>2</v>
      </c>
      <c r="I143" s="5">
        <f t="shared" si="2"/>
        <v>0</v>
      </c>
    </row>
    <row r="144" spans="1:9" ht="33" customHeight="1" x14ac:dyDescent="0.3">
      <c r="A144" s="23" t="s">
        <v>218</v>
      </c>
      <c r="B144" s="51" t="s">
        <v>230</v>
      </c>
      <c r="C144" s="52"/>
      <c r="D144" s="53"/>
      <c r="E144" s="36" t="b">
        <v>0</v>
      </c>
      <c r="F144" s="36"/>
      <c r="G144" s="36" t="b">
        <v>0</v>
      </c>
      <c r="H144" s="5">
        <f>IF(G144,0,3)</f>
        <v>3</v>
      </c>
      <c r="I144" s="5">
        <f>IF(H144=0,0,IF(E144=TRUE,3,0))</f>
        <v>0</v>
      </c>
    </row>
    <row r="145" spans="1:9" ht="33" customHeight="1" x14ac:dyDescent="0.3">
      <c r="A145" s="23" t="s">
        <v>219</v>
      </c>
      <c r="B145" s="51" t="s">
        <v>229</v>
      </c>
      <c r="C145" s="52"/>
      <c r="D145" s="53"/>
      <c r="E145" s="36" t="b">
        <v>0</v>
      </c>
      <c r="F145" s="36"/>
      <c r="G145" s="36" t="b">
        <v>0</v>
      </c>
      <c r="H145" s="5">
        <f>IF(G145,0,3)</f>
        <v>3</v>
      </c>
      <c r="I145" s="5">
        <f>IF(H145=0,0,IF(E145=TRUE,3,0))</f>
        <v>0</v>
      </c>
    </row>
    <row r="146" spans="1:9" ht="33" customHeight="1" thickBot="1" x14ac:dyDescent="0.35">
      <c r="A146" s="23" t="s">
        <v>226</v>
      </c>
      <c r="B146" s="51" t="s">
        <v>228</v>
      </c>
      <c r="C146" s="52"/>
      <c r="D146" s="53"/>
      <c r="E146" s="36" t="b">
        <v>0</v>
      </c>
      <c r="F146" s="36"/>
      <c r="G146" s="36" t="b">
        <v>0</v>
      </c>
      <c r="H146" s="5">
        <f>IF(G146,0,3)</f>
        <v>3</v>
      </c>
      <c r="I146" s="5">
        <f>IF(H146=0,0,IF(E146=TRUE,3,0))</f>
        <v>0</v>
      </c>
    </row>
    <row r="147" spans="1:9" ht="20.100000000000001" customHeight="1" thickBot="1" x14ac:dyDescent="0.35">
      <c r="A147" s="7"/>
      <c r="B147" s="59"/>
      <c r="C147" s="59"/>
      <c r="D147" s="60"/>
      <c r="E147" s="76" t="s">
        <v>35</v>
      </c>
      <c r="F147" s="76"/>
      <c r="G147" s="76"/>
      <c r="H147" s="6">
        <f>SUM(H137:H146)</f>
        <v>21</v>
      </c>
      <c r="I147" s="6">
        <f>SUM(I137:I146)</f>
        <v>0</v>
      </c>
    </row>
    <row r="148" spans="1:9" ht="29.1" customHeight="1" x14ac:dyDescent="0.3">
      <c r="A148" s="28">
        <v>16</v>
      </c>
      <c r="B148" s="63" t="s">
        <v>92</v>
      </c>
      <c r="C148" s="64"/>
      <c r="D148" s="65"/>
      <c r="E148" s="31" t="s">
        <v>13</v>
      </c>
      <c r="F148" s="31" t="s">
        <v>14</v>
      </c>
      <c r="G148" s="31" t="s">
        <v>15</v>
      </c>
      <c r="H148" s="20" t="s">
        <v>16</v>
      </c>
      <c r="I148" s="20" t="s">
        <v>3</v>
      </c>
    </row>
    <row r="149" spans="1:9" ht="33" customHeight="1" x14ac:dyDescent="0.3">
      <c r="A149" s="23" t="s">
        <v>174</v>
      </c>
      <c r="B149" s="51" t="s">
        <v>211</v>
      </c>
      <c r="C149" s="52"/>
      <c r="D149" s="53"/>
      <c r="E149" s="36" t="b">
        <v>0</v>
      </c>
      <c r="F149" s="36"/>
      <c r="G149" s="36" t="b">
        <v>0</v>
      </c>
      <c r="H149" s="41">
        <f>IF(G149,0,4)</f>
        <v>4</v>
      </c>
      <c r="I149" s="5">
        <f>IF(H149=0,0,IF(E149=TRUE,4,0))</f>
        <v>0</v>
      </c>
    </row>
    <row r="150" spans="1:9" ht="33" customHeight="1" thickBot="1" x14ac:dyDescent="0.35">
      <c r="A150" s="23" t="s">
        <v>175</v>
      </c>
      <c r="B150" s="51" t="s">
        <v>185</v>
      </c>
      <c r="C150" s="52"/>
      <c r="D150" s="53"/>
      <c r="E150" s="36" t="b">
        <v>0</v>
      </c>
      <c r="F150" s="36"/>
      <c r="G150" s="36" t="b">
        <v>0</v>
      </c>
      <c r="H150" s="5">
        <f>IF(G150,0,2)</f>
        <v>2</v>
      </c>
      <c r="I150" s="5">
        <f>IF(H150=0,0,IF(E150=TRUE,2,0))</f>
        <v>0</v>
      </c>
    </row>
    <row r="151" spans="1:9" ht="20.100000000000001" customHeight="1" thickBot="1" x14ac:dyDescent="0.35">
      <c r="A151" s="9"/>
      <c r="B151" s="57"/>
      <c r="C151" s="57"/>
      <c r="D151" s="58"/>
      <c r="E151" s="76" t="s">
        <v>35</v>
      </c>
      <c r="F151" s="76"/>
      <c r="G151" s="76"/>
      <c r="H151" s="6">
        <f>SUM(H149:H150)</f>
        <v>6</v>
      </c>
      <c r="I151" s="6">
        <f>SUM(I149:I150)</f>
        <v>0</v>
      </c>
    </row>
    <row r="152" spans="1:9" ht="29.1" customHeight="1" x14ac:dyDescent="0.3">
      <c r="A152" s="28">
        <v>17</v>
      </c>
      <c r="B152" s="63" t="s">
        <v>115</v>
      </c>
      <c r="C152" s="64"/>
      <c r="D152" s="65"/>
      <c r="E152" s="31" t="s">
        <v>13</v>
      </c>
      <c r="F152" s="31" t="s">
        <v>14</v>
      </c>
      <c r="G152" s="31" t="s">
        <v>15</v>
      </c>
      <c r="H152" s="20" t="s">
        <v>16</v>
      </c>
      <c r="I152" s="20" t="s">
        <v>3</v>
      </c>
    </row>
    <row r="153" spans="1:9" ht="33" customHeight="1" thickBot="1" x14ac:dyDescent="0.35">
      <c r="A153" s="23" t="s">
        <v>177</v>
      </c>
      <c r="B153" s="51" t="s">
        <v>212</v>
      </c>
      <c r="C153" s="52"/>
      <c r="D153" s="53"/>
      <c r="E153" s="36" t="b">
        <v>0</v>
      </c>
      <c r="F153" s="36"/>
      <c r="G153" s="36" t="b">
        <v>0</v>
      </c>
      <c r="H153" s="5">
        <f>IF(G153,0,2)</f>
        <v>2</v>
      </c>
      <c r="I153" s="5">
        <f>IF(H153=0,0,IF(E153=TRUE,2,0))</f>
        <v>0</v>
      </c>
    </row>
    <row r="154" spans="1:9" ht="20.100000000000001" customHeight="1" thickBot="1" x14ac:dyDescent="0.35">
      <c r="A154" s="9"/>
      <c r="B154" s="57"/>
      <c r="C154" s="57"/>
      <c r="D154" s="58"/>
      <c r="E154" s="76" t="s">
        <v>35</v>
      </c>
      <c r="F154" s="76"/>
      <c r="G154" s="76"/>
      <c r="H154" s="6">
        <f>SUM(H153)</f>
        <v>2</v>
      </c>
      <c r="I154" s="6">
        <f>SUM(I153)</f>
        <v>0</v>
      </c>
    </row>
    <row r="155" spans="1:9" ht="29.1" customHeight="1" x14ac:dyDescent="0.3">
      <c r="A155" s="28">
        <v>18</v>
      </c>
      <c r="B155" s="63" t="s">
        <v>133</v>
      </c>
      <c r="C155" s="64"/>
      <c r="D155" s="65"/>
      <c r="E155" s="45" t="s">
        <v>13</v>
      </c>
      <c r="F155" s="45" t="s">
        <v>14</v>
      </c>
      <c r="G155" s="45" t="s">
        <v>15</v>
      </c>
      <c r="H155" s="21" t="s">
        <v>16</v>
      </c>
      <c r="I155" s="21" t="s">
        <v>3</v>
      </c>
    </row>
    <row r="156" spans="1:9" ht="33" customHeight="1" x14ac:dyDescent="0.3">
      <c r="A156" s="23" t="s">
        <v>184</v>
      </c>
      <c r="B156" s="51" t="s">
        <v>186</v>
      </c>
      <c r="C156" s="52"/>
      <c r="D156" s="53"/>
      <c r="E156" s="36" t="b">
        <v>0</v>
      </c>
      <c r="F156" s="36"/>
      <c r="G156" s="36" t="b">
        <v>0</v>
      </c>
      <c r="H156" s="5">
        <f>IF(G156,0,2)</f>
        <v>2</v>
      </c>
      <c r="I156" s="5">
        <f>IF(H156=0,0,IF(E156=TRUE,2,0))</f>
        <v>0</v>
      </c>
    </row>
    <row r="157" spans="1:9" ht="33" customHeight="1" x14ac:dyDescent="0.3">
      <c r="A157" s="23" t="s">
        <v>220</v>
      </c>
      <c r="B157" s="54" t="s">
        <v>213</v>
      </c>
      <c r="C157" s="55"/>
      <c r="D157" s="56"/>
      <c r="E157" s="36" t="b">
        <v>0</v>
      </c>
      <c r="F157" s="36"/>
      <c r="G157" s="36" t="b">
        <v>0</v>
      </c>
      <c r="H157" s="5">
        <f>IF(G157,0,1)</f>
        <v>1</v>
      </c>
      <c r="I157" s="5">
        <f>IF(H157=0,0,IF(E157=TRUE,1,0))</f>
        <v>0</v>
      </c>
    </row>
    <row r="158" spans="1:9" ht="33" customHeight="1" x14ac:dyDescent="0.3">
      <c r="A158" s="23" t="s">
        <v>221</v>
      </c>
      <c r="B158" s="51" t="s">
        <v>187</v>
      </c>
      <c r="C158" s="52"/>
      <c r="D158" s="53"/>
      <c r="E158" s="36" t="b">
        <v>0</v>
      </c>
      <c r="F158" s="36"/>
      <c r="G158" s="36" t="b">
        <v>0</v>
      </c>
      <c r="H158" s="5">
        <f>IF(G158,0,2)</f>
        <v>2</v>
      </c>
      <c r="I158" s="5">
        <f>IF(H158=0,0,IF(E158=TRUE,2,0))</f>
        <v>0</v>
      </c>
    </row>
    <row r="159" spans="1:9" ht="33" customHeight="1" thickBot="1" x14ac:dyDescent="0.35">
      <c r="A159" s="23" t="s">
        <v>222</v>
      </c>
      <c r="B159" s="54" t="s">
        <v>214</v>
      </c>
      <c r="C159" s="55"/>
      <c r="D159" s="56"/>
      <c r="E159" s="36" t="b">
        <v>0</v>
      </c>
      <c r="F159" s="36"/>
      <c r="G159" s="36" t="b">
        <v>0</v>
      </c>
      <c r="H159" s="5">
        <f>IF(G159,0,2)</f>
        <v>2</v>
      </c>
      <c r="I159" s="5">
        <f>IF(H159=0,0,IF(E159=TRUE,2,0))</f>
        <v>0</v>
      </c>
    </row>
    <row r="160" spans="1:9" ht="20.100000000000001" customHeight="1" thickBot="1" x14ac:dyDescent="0.35">
      <c r="A160" s="9"/>
      <c r="B160" s="57"/>
      <c r="C160" s="57"/>
      <c r="D160" s="58"/>
      <c r="E160" s="76" t="s">
        <v>35</v>
      </c>
      <c r="F160" s="76"/>
      <c r="G160" s="76"/>
      <c r="H160" s="6">
        <f>SUM(H156:H159)</f>
        <v>7</v>
      </c>
      <c r="I160" s="6">
        <f>SUM(I156:I159)</f>
        <v>0</v>
      </c>
    </row>
    <row r="161" spans="1:9" ht="24.9" customHeight="1" thickBot="1" x14ac:dyDescent="0.35">
      <c r="A161" s="7"/>
      <c r="B161" s="66" t="s">
        <v>188</v>
      </c>
      <c r="C161" s="66"/>
      <c r="D161" s="66"/>
      <c r="E161" s="66"/>
      <c r="F161" s="66"/>
      <c r="G161" s="66"/>
      <c r="H161" s="80"/>
      <c r="I161" s="34">
        <f>SUM(I160,I154,I151,I147)</f>
        <v>0</v>
      </c>
    </row>
    <row r="162" spans="1:9" ht="24.9" customHeight="1" thickBot="1" x14ac:dyDescent="0.35">
      <c r="A162" s="7"/>
      <c r="B162" s="66" t="s">
        <v>189</v>
      </c>
      <c r="C162" s="66"/>
      <c r="D162" s="66"/>
      <c r="E162" s="66"/>
      <c r="F162" s="66"/>
      <c r="G162" s="66"/>
      <c r="H162" s="80"/>
      <c r="I162" s="17">
        <v>36</v>
      </c>
    </row>
    <row r="163" spans="1:9" ht="9.9" customHeight="1" thickBot="1" x14ac:dyDescent="0.35"/>
    <row r="164" spans="1:9" ht="24.9" customHeight="1" thickBot="1" x14ac:dyDescent="0.35">
      <c r="A164" s="7"/>
      <c r="B164" s="26"/>
      <c r="C164" s="26"/>
      <c r="D164" s="68" t="s">
        <v>190</v>
      </c>
      <c r="E164" s="69"/>
      <c r="F164" s="69"/>
      <c r="G164" s="69"/>
      <c r="H164" s="67"/>
      <c r="I164" s="44">
        <f>SUM(I161,I132,I102,I85,I67,I39)</f>
        <v>0</v>
      </c>
    </row>
    <row r="165" spans="1:9" ht="24.9" customHeight="1" thickBot="1" x14ac:dyDescent="0.35">
      <c r="A165" s="7"/>
      <c r="B165" s="26"/>
      <c r="C165" s="26"/>
      <c r="D165" s="68" t="s">
        <v>191</v>
      </c>
      <c r="E165" s="69"/>
      <c r="F165" s="69"/>
      <c r="G165" s="69"/>
      <c r="H165" s="67"/>
      <c r="I165" s="44">
        <f>SUM(I162,I133,I103,I86,I68,I40)</f>
        <v>186</v>
      </c>
    </row>
  </sheetData>
  <sheetProtection algorithmName="SHA-512" hashValue="IHT6BhGtJiD0x4ZU84EOahUl0IgLmtWvqG7+1jT1ogqgkb+fepK/+B9mkW/CIIbgOX2OPCRTzppUgWTlvIijLg==" saltValue="AlctUEjlq950SfJaNAV9ZQ==" spinCount="100000" sheet="1" objects="1" scenarios="1"/>
  <mergeCells count="174">
    <mergeCell ref="B144:D144"/>
    <mergeCell ref="B145:D145"/>
    <mergeCell ref="B146:D146"/>
    <mergeCell ref="B24:D24"/>
    <mergeCell ref="B17:D17"/>
    <mergeCell ref="B62:D62"/>
    <mergeCell ref="B72:D72"/>
    <mergeCell ref="B47:D47"/>
    <mergeCell ref="B61:D61"/>
    <mergeCell ref="B51:D51"/>
    <mergeCell ref="B32:D32"/>
    <mergeCell ref="B60:D60"/>
    <mergeCell ref="B27:D27"/>
    <mergeCell ref="B31:D31"/>
    <mergeCell ref="B40:H40"/>
    <mergeCell ref="B36:D36"/>
    <mergeCell ref="B43:D43"/>
    <mergeCell ref="B22:D22"/>
    <mergeCell ref="B30:D30"/>
    <mergeCell ref="B37:D37"/>
    <mergeCell ref="B58:D58"/>
    <mergeCell ref="B46:D46"/>
    <mergeCell ref="B23:D23"/>
    <mergeCell ref="B53:D53"/>
    <mergeCell ref="H5:I5"/>
    <mergeCell ref="H6:I6"/>
    <mergeCell ref="H7:I7"/>
    <mergeCell ref="B10:H10"/>
    <mergeCell ref="B13:D13"/>
    <mergeCell ref="B55:D55"/>
    <mergeCell ref="B57:D57"/>
    <mergeCell ref="B49:D49"/>
    <mergeCell ref="B52:D52"/>
    <mergeCell ref="B42:I42"/>
    <mergeCell ref="B54:D54"/>
    <mergeCell ref="B33:D33"/>
    <mergeCell ref="B48:D48"/>
    <mergeCell ref="B8:H8"/>
    <mergeCell ref="B21:D21"/>
    <mergeCell ref="B26:D26"/>
    <mergeCell ref="B44:D44"/>
    <mergeCell ref="B39:H39"/>
    <mergeCell ref="B14:I14"/>
    <mergeCell ref="B20:D20"/>
    <mergeCell ref="B16:D16"/>
    <mergeCell ref="B29:D29"/>
    <mergeCell ref="B45:D45"/>
    <mergeCell ref="E27:G27"/>
    <mergeCell ref="B162:H162"/>
    <mergeCell ref="B161:H161"/>
    <mergeCell ref="B38:D38"/>
    <mergeCell ref="E38:G38"/>
    <mergeCell ref="E147:G147"/>
    <mergeCell ref="E151:G151"/>
    <mergeCell ref="E154:G154"/>
    <mergeCell ref="E160:G160"/>
    <mergeCell ref="B108:D108"/>
    <mergeCell ref="B109:D109"/>
    <mergeCell ref="B93:D93"/>
    <mergeCell ref="B50:D50"/>
    <mergeCell ref="B56:D56"/>
    <mergeCell ref="B114:D114"/>
    <mergeCell ref="B115:D115"/>
    <mergeCell ref="B130:D130"/>
    <mergeCell ref="B129:D129"/>
    <mergeCell ref="B81:D81"/>
    <mergeCell ref="B143:D143"/>
    <mergeCell ref="B80:D80"/>
    <mergeCell ref="B71:D71"/>
    <mergeCell ref="B65:D65"/>
    <mergeCell ref="B63:D63"/>
    <mergeCell ref="B59:D59"/>
    <mergeCell ref="H1:I1"/>
    <mergeCell ref="B137:D137"/>
    <mergeCell ref="B25:D25"/>
    <mergeCell ref="B142:D142"/>
    <mergeCell ref="B135:I135"/>
    <mergeCell ref="E32:G32"/>
    <mergeCell ref="E35:G35"/>
    <mergeCell ref="E51:G51"/>
    <mergeCell ref="E61:G61"/>
    <mergeCell ref="E66:G66"/>
    <mergeCell ref="E74:G74"/>
    <mergeCell ref="E84:G84"/>
    <mergeCell ref="E92:G92"/>
    <mergeCell ref="E97:G97"/>
    <mergeCell ref="E101:G101"/>
    <mergeCell ref="B139:D139"/>
    <mergeCell ref="B15:D15"/>
    <mergeCell ref="B28:D28"/>
    <mergeCell ref="B88:I88"/>
    <mergeCell ref="B126:D126"/>
    <mergeCell ref="B100:D100"/>
    <mergeCell ref="B128:D128"/>
    <mergeCell ref="B34:D34"/>
    <mergeCell ref="B35:D35"/>
    <mergeCell ref="B75:D75"/>
    <mergeCell ref="B66:D66"/>
    <mergeCell ref="B74:D74"/>
    <mergeCell ref="B112:D112"/>
    <mergeCell ref="B116:D116"/>
    <mergeCell ref="B68:H68"/>
    <mergeCell ref="B76:D76"/>
    <mergeCell ref="B67:H67"/>
    <mergeCell ref="B113:D113"/>
    <mergeCell ref="B102:H102"/>
    <mergeCell ref="B103:H103"/>
    <mergeCell ref="B91:D91"/>
    <mergeCell ref="B92:D92"/>
    <mergeCell ref="B98:D98"/>
    <mergeCell ref="B70:I70"/>
    <mergeCell ref="B73:D73"/>
    <mergeCell ref="B110:D110"/>
    <mergeCell ref="B77:D77"/>
    <mergeCell ref="B82:D82"/>
    <mergeCell ref="B85:H85"/>
    <mergeCell ref="B132:H132"/>
    <mergeCell ref="B131:D131"/>
    <mergeCell ref="B119:D119"/>
    <mergeCell ref="E126:G126"/>
    <mergeCell ref="E131:G131"/>
    <mergeCell ref="B122:D122"/>
    <mergeCell ref="B118:D118"/>
    <mergeCell ref="B107:D107"/>
    <mergeCell ref="B125:D125"/>
    <mergeCell ref="B111:D111"/>
    <mergeCell ref="D165:H165"/>
    <mergeCell ref="B12:H12"/>
    <mergeCell ref="B18:D18"/>
    <mergeCell ref="B19:D19"/>
    <mergeCell ref="B159:D159"/>
    <mergeCell ref="B160:D160"/>
    <mergeCell ref="B96:D96"/>
    <mergeCell ref="B155:D155"/>
    <mergeCell ref="B153:D153"/>
    <mergeCell ref="B154:D154"/>
    <mergeCell ref="B152:D152"/>
    <mergeCell ref="B127:D127"/>
    <mergeCell ref="B99:D99"/>
    <mergeCell ref="B106:D106"/>
    <mergeCell ref="B149:D149"/>
    <mergeCell ref="B151:D151"/>
    <mergeCell ref="B84:D84"/>
    <mergeCell ref="B136:D136"/>
    <mergeCell ref="B148:D148"/>
    <mergeCell ref="B83:D83"/>
    <mergeCell ref="B105:I105"/>
    <mergeCell ref="D164:H164"/>
    <mergeCell ref="B133:H133"/>
    <mergeCell ref="B117:D117"/>
    <mergeCell ref="C2:H2"/>
    <mergeCell ref="B156:D156"/>
    <mergeCell ref="B157:D157"/>
    <mergeCell ref="B158:D158"/>
    <mergeCell ref="B141:D141"/>
    <mergeCell ref="B78:D78"/>
    <mergeCell ref="B79:D79"/>
    <mergeCell ref="B90:D90"/>
    <mergeCell ref="B94:D94"/>
    <mergeCell ref="B95:D95"/>
    <mergeCell ref="B101:D101"/>
    <mergeCell ref="B138:D138"/>
    <mergeCell ref="B150:D150"/>
    <mergeCell ref="B147:D147"/>
    <mergeCell ref="E3:I3"/>
    <mergeCell ref="B120:D120"/>
    <mergeCell ref="B124:D124"/>
    <mergeCell ref="B123:D123"/>
    <mergeCell ref="B140:D140"/>
    <mergeCell ref="B64:D64"/>
    <mergeCell ref="B121:D121"/>
    <mergeCell ref="B89:D89"/>
    <mergeCell ref="B97:D97"/>
    <mergeCell ref="B86:H86"/>
  </mergeCells>
  <pageMargins left="0.25" right="0.25" top="0.75" bottom="0.75" header="0.3" footer="0.3"/>
  <pageSetup scale="77" fitToHeight="0" orientation="portrait" r:id="rId1"/>
  <headerFooter>
    <oddFooter>Page &amp;P of &amp;N</oddFooter>
  </headerFooter>
  <rowBreaks count="3" manualBreakCount="3">
    <brk id="27" max="16383" man="1"/>
    <brk id="87" max="16383" man="1"/>
    <brk id="145" max="16383" man="1"/>
  </rowBreaks>
  <ignoredErrors>
    <ignoredError sqref="H31:I31 H140:I140 H57:I57 H19:I19 H58:I58 H54:I54 H55:I55 H79:I79 H157:I157 I65 H21:I21 H30:I30 H77:H78 H108 I108 I77:I78 I1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_x000a_">
                <anchor moveWithCells="1">
                  <from>
                    <xdr:col>4</xdr:col>
                    <xdr:colOff>45720</xdr:colOff>
                    <xdr:row>15</xdr:row>
                    <xdr:rowOff>106680</xdr:rowOff>
                  </from>
                  <to>
                    <xdr:col>4</xdr:col>
                    <xdr:colOff>259080</xdr:colOff>
                    <xdr:row>15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15</xdr:row>
                    <xdr:rowOff>99060</xdr:rowOff>
                  </from>
                  <to>
                    <xdr:col>5</xdr:col>
                    <xdr:colOff>304800</xdr:colOff>
                    <xdr:row>15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</xdr:row>
                    <xdr:rowOff>99060</xdr:rowOff>
                  </from>
                  <to>
                    <xdr:col>6</xdr:col>
                    <xdr:colOff>297180</xdr:colOff>
                    <xdr:row>15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17</xdr:row>
                    <xdr:rowOff>76200</xdr:rowOff>
                  </from>
                  <to>
                    <xdr:col>4</xdr:col>
                    <xdr:colOff>297180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17</xdr:row>
                    <xdr:rowOff>76200</xdr:rowOff>
                  </from>
                  <to>
                    <xdr:col>5</xdr:col>
                    <xdr:colOff>297180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17</xdr:row>
                    <xdr:rowOff>76200</xdr:rowOff>
                  </from>
                  <to>
                    <xdr:col>6</xdr:col>
                    <xdr:colOff>304800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18</xdr:row>
                    <xdr:rowOff>83820</xdr:rowOff>
                  </from>
                  <to>
                    <xdr:col>6</xdr:col>
                    <xdr:colOff>304800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18</xdr:row>
                    <xdr:rowOff>83820</xdr:rowOff>
                  </from>
                  <to>
                    <xdr:col>4</xdr:col>
                    <xdr:colOff>297180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18</xdr:row>
                    <xdr:rowOff>83820</xdr:rowOff>
                  </from>
                  <to>
                    <xdr:col>5</xdr:col>
                    <xdr:colOff>297180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19</xdr:row>
                    <xdr:rowOff>83820</xdr:rowOff>
                  </from>
                  <to>
                    <xdr:col>4</xdr:col>
                    <xdr:colOff>297180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19</xdr:row>
                    <xdr:rowOff>83820</xdr:rowOff>
                  </from>
                  <to>
                    <xdr:col>5</xdr:col>
                    <xdr:colOff>297180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20</xdr:row>
                    <xdr:rowOff>83820</xdr:rowOff>
                  </from>
                  <to>
                    <xdr:col>4</xdr:col>
                    <xdr:colOff>297180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83820</xdr:rowOff>
                  </from>
                  <to>
                    <xdr:col>6</xdr:col>
                    <xdr:colOff>304800</xdr:colOff>
                    <xdr:row>19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20</xdr:row>
                    <xdr:rowOff>83820</xdr:rowOff>
                  </from>
                  <to>
                    <xdr:col>5</xdr:col>
                    <xdr:colOff>297180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20</xdr:row>
                    <xdr:rowOff>83820</xdr:rowOff>
                  </from>
                  <to>
                    <xdr:col>6</xdr:col>
                    <xdr:colOff>304800</xdr:colOff>
                    <xdr:row>20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28</xdr:row>
                    <xdr:rowOff>137160</xdr:rowOff>
                  </from>
                  <to>
                    <xdr:col>4</xdr:col>
                    <xdr:colOff>304800</xdr:colOff>
                    <xdr:row>28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28</xdr:row>
                    <xdr:rowOff>137160</xdr:rowOff>
                  </from>
                  <to>
                    <xdr:col>5</xdr:col>
                    <xdr:colOff>304800</xdr:colOff>
                    <xdr:row>28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28</xdr:row>
                    <xdr:rowOff>137160</xdr:rowOff>
                  </from>
                  <to>
                    <xdr:col>7</xdr:col>
                    <xdr:colOff>0</xdr:colOff>
                    <xdr:row>28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43</xdr:row>
                    <xdr:rowOff>106680</xdr:rowOff>
                  </from>
                  <to>
                    <xdr:col>4</xdr:col>
                    <xdr:colOff>297180</xdr:colOff>
                    <xdr:row>43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43</xdr:row>
                    <xdr:rowOff>106680</xdr:rowOff>
                  </from>
                  <to>
                    <xdr:col>5</xdr:col>
                    <xdr:colOff>297180</xdr:colOff>
                    <xdr:row>43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43</xdr:row>
                    <xdr:rowOff>106680</xdr:rowOff>
                  </from>
                  <to>
                    <xdr:col>6</xdr:col>
                    <xdr:colOff>304800</xdr:colOff>
                    <xdr:row>43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44</xdr:row>
                    <xdr:rowOff>106680</xdr:rowOff>
                  </from>
                  <to>
                    <xdr:col>4</xdr:col>
                    <xdr:colOff>297180</xdr:colOff>
                    <xdr:row>44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44</xdr:row>
                    <xdr:rowOff>106680</xdr:rowOff>
                  </from>
                  <to>
                    <xdr:col>5</xdr:col>
                    <xdr:colOff>297180</xdr:colOff>
                    <xdr:row>44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44</xdr:row>
                    <xdr:rowOff>106680</xdr:rowOff>
                  </from>
                  <to>
                    <xdr:col>6</xdr:col>
                    <xdr:colOff>304800</xdr:colOff>
                    <xdr:row>44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45</xdr:row>
                    <xdr:rowOff>106680</xdr:rowOff>
                  </from>
                  <to>
                    <xdr:col>4</xdr:col>
                    <xdr:colOff>297180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45</xdr:row>
                    <xdr:rowOff>106680</xdr:rowOff>
                  </from>
                  <to>
                    <xdr:col>5</xdr:col>
                    <xdr:colOff>297180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45</xdr:row>
                    <xdr:rowOff>106680</xdr:rowOff>
                  </from>
                  <to>
                    <xdr:col>6</xdr:col>
                    <xdr:colOff>304800</xdr:colOff>
                    <xdr:row>45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46</xdr:row>
                    <xdr:rowOff>106680</xdr:rowOff>
                  </from>
                  <to>
                    <xdr:col>4</xdr:col>
                    <xdr:colOff>297180</xdr:colOff>
                    <xdr:row>46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46</xdr:row>
                    <xdr:rowOff>106680</xdr:rowOff>
                  </from>
                  <to>
                    <xdr:col>5</xdr:col>
                    <xdr:colOff>297180</xdr:colOff>
                    <xdr:row>46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46</xdr:row>
                    <xdr:rowOff>106680</xdr:rowOff>
                  </from>
                  <to>
                    <xdr:col>6</xdr:col>
                    <xdr:colOff>304800</xdr:colOff>
                    <xdr:row>46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49</xdr:row>
                    <xdr:rowOff>99060</xdr:rowOff>
                  </from>
                  <to>
                    <xdr:col>4</xdr:col>
                    <xdr:colOff>304800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49</xdr:row>
                    <xdr:rowOff>99060</xdr:rowOff>
                  </from>
                  <to>
                    <xdr:col>5</xdr:col>
                    <xdr:colOff>304800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49</xdr:row>
                    <xdr:rowOff>99060</xdr:rowOff>
                  </from>
                  <to>
                    <xdr:col>7</xdr:col>
                    <xdr:colOff>0</xdr:colOff>
                    <xdr:row>49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136</xdr:row>
                    <xdr:rowOff>83820</xdr:rowOff>
                  </from>
                  <to>
                    <xdr:col>4</xdr:col>
                    <xdr:colOff>304800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Check Box 7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136</xdr:row>
                    <xdr:rowOff>83820</xdr:rowOff>
                  </from>
                  <to>
                    <xdr:col>5</xdr:col>
                    <xdr:colOff>304800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136</xdr:row>
                    <xdr:rowOff>83820</xdr:rowOff>
                  </from>
                  <to>
                    <xdr:col>7</xdr:col>
                    <xdr:colOff>0</xdr:colOff>
                    <xdr:row>136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0" name="Check Box 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139</xdr:row>
                    <xdr:rowOff>99060</xdr:rowOff>
                  </from>
                  <to>
                    <xdr:col>4</xdr:col>
                    <xdr:colOff>289560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Check Box 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139</xdr:row>
                    <xdr:rowOff>99060</xdr:rowOff>
                  </from>
                  <to>
                    <xdr:col>5</xdr:col>
                    <xdr:colOff>289560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Check Box 78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139</xdr:row>
                    <xdr:rowOff>99060</xdr:rowOff>
                  </from>
                  <to>
                    <xdr:col>6</xdr:col>
                    <xdr:colOff>304800</xdr:colOff>
                    <xdr:row>139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3" name="Check Box 9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129</xdr:row>
                    <xdr:rowOff>121920</xdr:rowOff>
                  </from>
                  <to>
                    <xdr:col>4</xdr:col>
                    <xdr:colOff>304800</xdr:colOff>
                    <xdr:row>129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4" name="Check Box 9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129</xdr:row>
                    <xdr:rowOff>121920</xdr:rowOff>
                  </from>
                  <to>
                    <xdr:col>5</xdr:col>
                    <xdr:colOff>304800</xdr:colOff>
                    <xdr:row>129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5" name="Check Box 9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129</xdr:row>
                    <xdr:rowOff>121920</xdr:rowOff>
                  </from>
                  <to>
                    <xdr:col>7</xdr:col>
                    <xdr:colOff>0</xdr:colOff>
                    <xdr:row>129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6" name="Check Box 12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106</xdr:row>
                    <xdr:rowOff>68580</xdr:rowOff>
                  </from>
                  <to>
                    <xdr:col>4</xdr:col>
                    <xdr:colOff>304800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7" name="Check Box 12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106</xdr:row>
                    <xdr:rowOff>68580</xdr:rowOff>
                  </from>
                  <to>
                    <xdr:col>5</xdr:col>
                    <xdr:colOff>304800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8" name="Check Box 12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106</xdr:row>
                    <xdr:rowOff>68580</xdr:rowOff>
                  </from>
                  <to>
                    <xdr:col>7</xdr:col>
                    <xdr:colOff>0</xdr:colOff>
                    <xdr:row>106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9" name="Check Box 12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107</xdr:row>
                    <xdr:rowOff>68580</xdr:rowOff>
                  </from>
                  <to>
                    <xdr:col>4</xdr:col>
                    <xdr:colOff>304800</xdr:colOff>
                    <xdr:row>107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0" name="Check Box 12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107</xdr:row>
                    <xdr:rowOff>68580</xdr:rowOff>
                  </from>
                  <to>
                    <xdr:col>5</xdr:col>
                    <xdr:colOff>304800</xdr:colOff>
                    <xdr:row>107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1" name="Check Box 12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107</xdr:row>
                    <xdr:rowOff>68580</xdr:rowOff>
                  </from>
                  <to>
                    <xdr:col>7</xdr:col>
                    <xdr:colOff>0</xdr:colOff>
                    <xdr:row>107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2" name="Check Box 12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108</xdr:row>
                    <xdr:rowOff>175260</xdr:rowOff>
                  </from>
                  <to>
                    <xdr:col>4</xdr:col>
                    <xdr:colOff>304800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3" name="Check Box 12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108</xdr:row>
                    <xdr:rowOff>175260</xdr:rowOff>
                  </from>
                  <to>
                    <xdr:col>5</xdr:col>
                    <xdr:colOff>304800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4" name="Check Box 12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108</xdr:row>
                    <xdr:rowOff>175260</xdr:rowOff>
                  </from>
                  <to>
                    <xdr:col>7</xdr:col>
                    <xdr:colOff>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5" name="Check Box 13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110</xdr:row>
                    <xdr:rowOff>68580</xdr:rowOff>
                  </from>
                  <to>
                    <xdr:col>4</xdr:col>
                    <xdr:colOff>304800</xdr:colOff>
                    <xdr:row>110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6" name="Check Box 13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110</xdr:row>
                    <xdr:rowOff>68580</xdr:rowOff>
                  </from>
                  <to>
                    <xdr:col>5</xdr:col>
                    <xdr:colOff>304800</xdr:colOff>
                    <xdr:row>110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7" name="Check Box 13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110</xdr:row>
                    <xdr:rowOff>68580</xdr:rowOff>
                  </from>
                  <to>
                    <xdr:col>7</xdr:col>
                    <xdr:colOff>0</xdr:colOff>
                    <xdr:row>110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8" name="Check Box 13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111</xdr:row>
                    <xdr:rowOff>68580</xdr:rowOff>
                  </from>
                  <to>
                    <xdr:col>4</xdr:col>
                    <xdr:colOff>304800</xdr:colOff>
                    <xdr:row>111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9" name="Check Box 13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111</xdr:row>
                    <xdr:rowOff>68580</xdr:rowOff>
                  </from>
                  <to>
                    <xdr:col>5</xdr:col>
                    <xdr:colOff>304800</xdr:colOff>
                    <xdr:row>111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0" name="Check Box 13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111</xdr:row>
                    <xdr:rowOff>68580</xdr:rowOff>
                  </from>
                  <to>
                    <xdr:col>7</xdr:col>
                    <xdr:colOff>0</xdr:colOff>
                    <xdr:row>111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1" name="Check Box 13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112</xdr:row>
                    <xdr:rowOff>68580</xdr:rowOff>
                  </from>
                  <to>
                    <xdr:col>4</xdr:col>
                    <xdr:colOff>304800</xdr:colOff>
                    <xdr:row>112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2" name="Check Box 13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112</xdr:row>
                    <xdr:rowOff>68580</xdr:rowOff>
                  </from>
                  <to>
                    <xdr:col>5</xdr:col>
                    <xdr:colOff>304800</xdr:colOff>
                    <xdr:row>112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3" name="Check Box 13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112</xdr:row>
                    <xdr:rowOff>68580</xdr:rowOff>
                  </from>
                  <to>
                    <xdr:col>7</xdr:col>
                    <xdr:colOff>0</xdr:colOff>
                    <xdr:row>112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4" name="Check Box 139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113</xdr:row>
                    <xdr:rowOff>68580</xdr:rowOff>
                  </from>
                  <to>
                    <xdr:col>4</xdr:col>
                    <xdr:colOff>304800</xdr:colOff>
                    <xdr:row>113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5" name="Check Box 140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113</xdr:row>
                    <xdr:rowOff>68580</xdr:rowOff>
                  </from>
                  <to>
                    <xdr:col>5</xdr:col>
                    <xdr:colOff>304800</xdr:colOff>
                    <xdr:row>113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6" name="Check Box 14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113</xdr:row>
                    <xdr:rowOff>68580</xdr:rowOff>
                  </from>
                  <to>
                    <xdr:col>7</xdr:col>
                    <xdr:colOff>0</xdr:colOff>
                    <xdr:row>113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7" name="Check Box 14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114</xdr:row>
                    <xdr:rowOff>68580</xdr:rowOff>
                  </from>
                  <to>
                    <xdr:col>4</xdr:col>
                    <xdr:colOff>304800</xdr:colOff>
                    <xdr:row>114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8" name="Check Box 14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114</xdr:row>
                    <xdr:rowOff>68580</xdr:rowOff>
                  </from>
                  <to>
                    <xdr:col>5</xdr:col>
                    <xdr:colOff>304800</xdr:colOff>
                    <xdr:row>114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9" name="Check Box 14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114</xdr:row>
                    <xdr:rowOff>68580</xdr:rowOff>
                  </from>
                  <to>
                    <xdr:col>7</xdr:col>
                    <xdr:colOff>0</xdr:colOff>
                    <xdr:row>114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0" name="Check Box 14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115</xdr:row>
                    <xdr:rowOff>68580</xdr:rowOff>
                  </from>
                  <to>
                    <xdr:col>4</xdr:col>
                    <xdr:colOff>304800</xdr:colOff>
                    <xdr:row>115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1" name="Check Box 14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115</xdr:row>
                    <xdr:rowOff>68580</xdr:rowOff>
                  </from>
                  <to>
                    <xdr:col>5</xdr:col>
                    <xdr:colOff>304800</xdr:colOff>
                    <xdr:row>115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2" name="Check Box 14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115</xdr:row>
                    <xdr:rowOff>68580</xdr:rowOff>
                  </from>
                  <to>
                    <xdr:col>7</xdr:col>
                    <xdr:colOff>0</xdr:colOff>
                    <xdr:row>115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3" name="Check Box 18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21</xdr:row>
                    <xdr:rowOff>76200</xdr:rowOff>
                  </from>
                  <to>
                    <xdr:col>6</xdr:col>
                    <xdr:colOff>304800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4" name="Check Box 18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21</xdr:row>
                    <xdr:rowOff>76200</xdr:rowOff>
                  </from>
                  <to>
                    <xdr:col>4</xdr:col>
                    <xdr:colOff>297180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5" name="Check Box 18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21</xdr:row>
                    <xdr:rowOff>76200</xdr:rowOff>
                  </from>
                  <to>
                    <xdr:col>5</xdr:col>
                    <xdr:colOff>297180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6" name="Check Box 189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24</xdr:row>
                    <xdr:rowOff>76200</xdr:rowOff>
                  </from>
                  <to>
                    <xdr:col>4</xdr:col>
                    <xdr:colOff>297180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7" name="Check Box 19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24</xdr:row>
                    <xdr:rowOff>76200</xdr:rowOff>
                  </from>
                  <to>
                    <xdr:col>5</xdr:col>
                    <xdr:colOff>297180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8" name="Check Box 19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25</xdr:row>
                    <xdr:rowOff>76200</xdr:rowOff>
                  </from>
                  <to>
                    <xdr:col>4</xdr:col>
                    <xdr:colOff>297180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9" name="Check Box 192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24</xdr:row>
                    <xdr:rowOff>76200</xdr:rowOff>
                  </from>
                  <to>
                    <xdr:col>6</xdr:col>
                    <xdr:colOff>304800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0" name="Check Box 19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25</xdr:row>
                    <xdr:rowOff>76200</xdr:rowOff>
                  </from>
                  <to>
                    <xdr:col>5</xdr:col>
                    <xdr:colOff>297180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1" name="Check Box 19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25</xdr:row>
                    <xdr:rowOff>76200</xdr:rowOff>
                  </from>
                  <to>
                    <xdr:col>6</xdr:col>
                    <xdr:colOff>304800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2" name="Check Box 19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30</xdr:row>
                    <xdr:rowOff>83820</xdr:rowOff>
                  </from>
                  <to>
                    <xdr:col>4</xdr:col>
                    <xdr:colOff>297180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3" name="Check Box 196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30</xdr:row>
                    <xdr:rowOff>83820</xdr:rowOff>
                  </from>
                  <to>
                    <xdr:col>5</xdr:col>
                    <xdr:colOff>297180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4" name="Check Box 197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30</xdr:row>
                    <xdr:rowOff>83820</xdr:rowOff>
                  </from>
                  <to>
                    <xdr:col>6</xdr:col>
                    <xdr:colOff>304800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5" name="Check Box 19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29</xdr:row>
                    <xdr:rowOff>76200</xdr:rowOff>
                  </from>
                  <to>
                    <xdr:col>4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6" name="Check Box 19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29</xdr:row>
                    <xdr:rowOff>76200</xdr:rowOff>
                  </from>
                  <to>
                    <xdr:col>5</xdr:col>
                    <xdr:colOff>304800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7" name="Check Box 20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29</xdr:row>
                    <xdr:rowOff>76200</xdr:rowOff>
                  </from>
                  <to>
                    <xdr:col>7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8" name="Check Box 20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33</xdr:row>
                    <xdr:rowOff>152400</xdr:rowOff>
                  </from>
                  <to>
                    <xdr:col>4</xdr:col>
                    <xdr:colOff>297180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89" name="Check Box 202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33</xdr:row>
                    <xdr:rowOff>152400</xdr:rowOff>
                  </from>
                  <to>
                    <xdr:col>5</xdr:col>
                    <xdr:colOff>297180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0" name="Check Box 203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33</xdr:row>
                    <xdr:rowOff>152400</xdr:rowOff>
                  </from>
                  <to>
                    <xdr:col>6</xdr:col>
                    <xdr:colOff>304800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1" name="Check Box 204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36</xdr:row>
                    <xdr:rowOff>99060</xdr:rowOff>
                  </from>
                  <to>
                    <xdr:col>4</xdr:col>
                    <xdr:colOff>297180</xdr:colOff>
                    <xdr:row>36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2" name="Check Box 205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36</xdr:row>
                    <xdr:rowOff>99060</xdr:rowOff>
                  </from>
                  <to>
                    <xdr:col>5</xdr:col>
                    <xdr:colOff>297180</xdr:colOff>
                    <xdr:row>36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3" name="Check Box 20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36</xdr:row>
                    <xdr:rowOff>99060</xdr:rowOff>
                  </from>
                  <to>
                    <xdr:col>6</xdr:col>
                    <xdr:colOff>304800</xdr:colOff>
                    <xdr:row>36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4" name="Check Box 20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47</xdr:row>
                    <xdr:rowOff>106680</xdr:rowOff>
                  </from>
                  <to>
                    <xdr:col>4</xdr:col>
                    <xdr:colOff>297180</xdr:colOff>
                    <xdr:row>47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5" name="Check Box 20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47</xdr:row>
                    <xdr:rowOff>106680</xdr:rowOff>
                  </from>
                  <to>
                    <xdr:col>5</xdr:col>
                    <xdr:colOff>297180</xdr:colOff>
                    <xdr:row>47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6" name="Check Box 209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47</xdr:row>
                    <xdr:rowOff>106680</xdr:rowOff>
                  </from>
                  <to>
                    <xdr:col>6</xdr:col>
                    <xdr:colOff>304800</xdr:colOff>
                    <xdr:row>47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7" name="Check Box 210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48</xdr:row>
                    <xdr:rowOff>106680</xdr:rowOff>
                  </from>
                  <to>
                    <xdr:col>4</xdr:col>
                    <xdr:colOff>297180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8" name="Check Box 211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48</xdr:row>
                    <xdr:rowOff>106680</xdr:rowOff>
                  </from>
                  <to>
                    <xdr:col>5</xdr:col>
                    <xdr:colOff>297180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99" name="Check Box 212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48</xdr:row>
                    <xdr:rowOff>106680</xdr:rowOff>
                  </from>
                  <to>
                    <xdr:col>6</xdr:col>
                    <xdr:colOff>304800</xdr:colOff>
                    <xdr:row>48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0" name="Check Box 213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52</xdr:row>
                    <xdr:rowOff>106680</xdr:rowOff>
                  </from>
                  <to>
                    <xdr:col>4</xdr:col>
                    <xdr:colOff>297180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1" name="Check Box 214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52</xdr:row>
                    <xdr:rowOff>106680</xdr:rowOff>
                  </from>
                  <to>
                    <xdr:col>5</xdr:col>
                    <xdr:colOff>297180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2" name="Check Box 215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52</xdr:row>
                    <xdr:rowOff>106680</xdr:rowOff>
                  </from>
                  <to>
                    <xdr:col>6</xdr:col>
                    <xdr:colOff>304800</xdr:colOff>
                    <xdr:row>52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3" name="Check Box 216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53</xdr:row>
                    <xdr:rowOff>106680</xdr:rowOff>
                  </from>
                  <to>
                    <xdr:col>4</xdr:col>
                    <xdr:colOff>297180</xdr:colOff>
                    <xdr:row>53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4" name="Check Box 21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53</xdr:row>
                    <xdr:rowOff>106680</xdr:rowOff>
                  </from>
                  <to>
                    <xdr:col>5</xdr:col>
                    <xdr:colOff>297180</xdr:colOff>
                    <xdr:row>53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5" name="Check Box 21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53</xdr:row>
                    <xdr:rowOff>106680</xdr:rowOff>
                  </from>
                  <to>
                    <xdr:col>6</xdr:col>
                    <xdr:colOff>304800</xdr:colOff>
                    <xdr:row>53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6" name="Check Box 219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54</xdr:row>
                    <xdr:rowOff>106680</xdr:rowOff>
                  </from>
                  <to>
                    <xdr:col>4</xdr:col>
                    <xdr:colOff>297180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7" name="Check Box 22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54</xdr:row>
                    <xdr:rowOff>106680</xdr:rowOff>
                  </from>
                  <to>
                    <xdr:col>5</xdr:col>
                    <xdr:colOff>297180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8" name="Check Box 221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54</xdr:row>
                    <xdr:rowOff>106680</xdr:rowOff>
                  </from>
                  <to>
                    <xdr:col>6</xdr:col>
                    <xdr:colOff>304800</xdr:colOff>
                    <xdr:row>54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09" name="Check Box 22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55</xdr:row>
                    <xdr:rowOff>106680</xdr:rowOff>
                  </from>
                  <to>
                    <xdr:col>4</xdr:col>
                    <xdr:colOff>297180</xdr:colOff>
                    <xdr:row>55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0" name="Check Box 22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55</xdr:row>
                    <xdr:rowOff>106680</xdr:rowOff>
                  </from>
                  <to>
                    <xdr:col>5</xdr:col>
                    <xdr:colOff>297180</xdr:colOff>
                    <xdr:row>55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1" name="Check Box 22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55</xdr:row>
                    <xdr:rowOff>106680</xdr:rowOff>
                  </from>
                  <to>
                    <xdr:col>6</xdr:col>
                    <xdr:colOff>304800</xdr:colOff>
                    <xdr:row>55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2" name="Check Box 22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58</xdr:row>
                    <xdr:rowOff>99060</xdr:rowOff>
                  </from>
                  <to>
                    <xdr:col>4</xdr:col>
                    <xdr:colOff>304800</xdr:colOff>
                    <xdr:row>58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13" name="Check Box 22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58</xdr:row>
                    <xdr:rowOff>99060</xdr:rowOff>
                  </from>
                  <to>
                    <xdr:col>5</xdr:col>
                    <xdr:colOff>304800</xdr:colOff>
                    <xdr:row>58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4" name="Check Box 22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58</xdr:row>
                    <xdr:rowOff>99060</xdr:rowOff>
                  </from>
                  <to>
                    <xdr:col>7</xdr:col>
                    <xdr:colOff>0</xdr:colOff>
                    <xdr:row>58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5" name="Check Box 228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56</xdr:row>
                    <xdr:rowOff>106680</xdr:rowOff>
                  </from>
                  <to>
                    <xdr:col>4</xdr:col>
                    <xdr:colOff>297180</xdr:colOff>
                    <xdr:row>56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6" name="Check Box 229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56</xdr:row>
                    <xdr:rowOff>106680</xdr:rowOff>
                  </from>
                  <to>
                    <xdr:col>5</xdr:col>
                    <xdr:colOff>297180</xdr:colOff>
                    <xdr:row>56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7" name="Check Box 230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56</xdr:row>
                    <xdr:rowOff>106680</xdr:rowOff>
                  </from>
                  <to>
                    <xdr:col>6</xdr:col>
                    <xdr:colOff>304800</xdr:colOff>
                    <xdr:row>56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8" name="Check Box 231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57</xdr:row>
                    <xdr:rowOff>106680</xdr:rowOff>
                  </from>
                  <to>
                    <xdr:col>4</xdr:col>
                    <xdr:colOff>297180</xdr:colOff>
                    <xdr:row>57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9" name="Check Box 232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57</xdr:row>
                    <xdr:rowOff>106680</xdr:rowOff>
                  </from>
                  <to>
                    <xdr:col>5</xdr:col>
                    <xdr:colOff>297180</xdr:colOff>
                    <xdr:row>57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0" name="Check Box 233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57</xdr:row>
                    <xdr:rowOff>106680</xdr:rowOff>
                  </from>
                  <to>
                    <xdr:col>6</xdr:col>
                    <xdr:colOff>304800</xdr:colOff>
                    <xdr:row>57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1" name="Check Box 23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59</xdr:row>
                    <xdr:rowOff>99060</xdr:rowOff>
                  </from>
                  <to>
                    <xdr:col>4</xdr:col>
                    <xdr:colOff>304800</xdr:colOff>
                    <xdr:row>59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2" name="Check Box 23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59</xdr:row>
                    <xdr:rowOff>99060</xdr:rowOff>
                  </from>
                  <to>
                    <xdr:col>5</xdr:col>
                    <xdr:colOff>304800</xdr:colOff>
                    <xdr:row>59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23" name="Check Box 23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59</xdr:row>
                    <xdr:rowOff>99060</xdr:rowOff>
                  </from>
                  <to>
                    <xdr:col>7</xdr:col>
                    <xdr:colOff>0</xdr:colOff>
                    <xdr:row>59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24" name="Check Box 246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137</xdr:row>
                    <xdr:rowOff>76200</xdr:rowOff>
                  </from>
                  <to>
                    <xdr:col>4</xdr:col>
                    <xdr:colOff>297180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25" name="Check Box 247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137</xdr:row>
                    <xdr:rowOff>76200</xdr:rowOff>
                  </from>
                  <to>
                    <xdr:col>5</xdr:col>
                    <xdr:colOff>297180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6" name="Check Box 248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137</xdr:row>
                    <xdr:rowOff>76200</xdr:rowOff>
                  </from>
                  <to>
                    <xdr:col>6</xdr:col>
                    <xdr:colOff>304800</xdr:colOff>
                    <xdr:row>137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27" name="Check Box 24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138</xdr:row>
                    <xdr:rowOff>121920</xdr:rowOff>
                  </from>
                  <to>
                    <xdr:col>4</xdr:col>
                    <xdr:colOff>289560</xdr:colOff>
                    <xdr:row>138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28" name="Check Box 25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138</xdr:row>
                    <xdr:rowOff>121920</xdr:rowOff>
                  </from>
                  <to>
                    <xdr:col>5</xdr:col>
                    <xdr:colOff>289560</xdr:colOff>
                    <xdr:row>138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29" name="Check Box 251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138</xdr:row>
                    <xdr:rowOff>121920</xdr:rowOff>
                  </from>
                  <to>
                    <xdr:col>6</xdr:col>
                    <xdr:colOff>297180</xdr:colOff>
                    <xdr:row>138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30" name="Check Box 252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140</xdr:row>
                    <xdr:rowOff>121920</xdr:rowOff>
                  </from>
                  <to>
                    <xdr:col>4</xdr:col>
                    <xdr:colOff>289560</xdr:colOff>
                    <xdr:row>140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1" name="Check Box 25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140</xdr:row>
                    <xdr:rowOff>121920</xdr:rowOff>
                  </from>
                  <to>
                    <xdr:col>5</xdr:col>
                    <xdr:colOff>289560</xdr:colOff>
                    <xdr:row>140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32" name="Check Box 254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140</xdr:row>
                    <xdr:rowOff>121920</xdr:rowOff>
                  </from>
                  <to>
                    <xdr:col>6</xdr:col>
                    <xdr:colOff>297180</xdr:colOff>
                    <xdr:row>140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33" name="Check Box 25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141</xdr:row>
                    <xdr:rowOff>121920</xdr:rowOff>
                  </from>
                  <to>
                    <xdr:col>4</xdr:col>
                    <xdr:colOff>289560</xdr:colOff>
                    <xdr:row>141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4" name="Check Box 25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141</xdr:row>
                    <xdr:rowOff>121920</xdr:rowOff>
                  </from>
                  <to>
                    <xdr:col>5</xdr:col>
                    <xdr:colOff>289560</xdr:colOff>
                    <xdr:row>141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35" name="Check Box 257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141</xdr:row>
                    <xdr:rowOff>121920</xdr:rowOff>
                  </from>
                  <to>
                    <xdr:col>6</xdr:col>
                    <xdr:colOff>297180</xdr:colOff>
                    <xdr:row>141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36" name="Check Box 258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142</xdr:row>
                    <xdr:rowOff>121920</xdr:rowOff>
                  </from>
                  <to>
                    <xdr:col>4</xdr:col>
                    <xdr:colOff>289560</xdr:colOff>
                    <xdr:row>142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37" name="Check Box 259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142</xdr:row>
                    <xdr:rowOff>121920</xdr:rowOff>
                  </from>
                  <to>
                    <xdr:col>5</xdr:col>
                    <xdr:colOff>289560</xdr:colOff>
                    <xdr:row>142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38" name="Check Box 260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142</xdr:row>
                    <xdr:rowOff>121920</xdr:rowOff>
                  </from>
                  <to>
                    <xdr:col>6</xdr:col>
                    <xdr:colOff>297180</xdr:colOff>
                    <xdr:row>142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39" name="Check Box 261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148</xdr:row>
                    <xdr:rowOff>121920</xdr:rowOff>
                  </from>
                  <to>
                    <xdr:col>4</xdr:col>
                    <xdr:colOff>289560</xdr:colOff>
                    <xdr:row>148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0" name="Check Box 262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148</xdr:row>
                    <xdr:rowOff>121920</xdr:rowOff>
                  </from>
                  <to>
                    <xdr:col>5</xdr:col>
                    <xdr:colOff>289560</xdr:colOff>
                    <xdr:row>148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41" name="Check Box 263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148</xdr:row>
                    <xdr:rowOff>121920</xdr:rowOff>
                  </from>
                  <to>
                    <xdr:col>6</xdr:col>
                    <xdr:colOff>297180</xdr:colOff>
                    <xdr:row>148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42" name="Check Box 264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149</xdr:row>
                    <xdr:rowOff>121920</xdr:rowOff>
                  </from>
                  <to>
                    <xdr:col>4</xdr:col>
                    <xdr:colOff>289560</xdr:colOff>
                    <xdr:row>149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3" name="Check Box 265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149</xdr:row>
                    <xdr:rowOff>121920</xdr:rowOff>
                  </from>
                  <to>
                    <xdr:col>5</xdr:col>
                    <xdr:colOff>289560</xdr:colOff>
                    <xdr:row>149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4" name="Check Box 266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149</xdr:row>
                    <xdr:rowOff>121920</xdr:rowOff>
                  </from>
                  <to>
                    <xdr:col>6</xdr:col>
                    <xdr:colOff>297180</xdr:colOff>
                    <xdr:row>149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45" name="Check Box 267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152</xdr:row>
                    <xdr:rowOff>83820</xdr:rowOff>
                  </from>
                  <to>
                    <xdr:col>4</xdr:col>
                    <xdr:colOff>289560</xdr:colOff>
                    <xdr:row>152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46" name="Check Box 268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152</xdr:row>
                    <xdr:rowOff>83820</xdr:rowOff>
                  </from>
                  <to>
                    <xdr:col>5</xdr:col>
                    <xdr:colOff>289560</xdr:colOff>
                    <xdr:row>152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7" name="Check Box 269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152</xdr:row>
                    <xdr:rowOff>83820</xdr:rowOff>
                  </from>
                  <to>
                    <xdr:col>6</xdr:col>
                    <xdr:colOff>297180</xdr:colOff>
                    <xdr:row>152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8" name="Check Box 270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155</xdr:row>
                    <xdr:rowOff>121920</xdr:rowOff>
                  </from>
                  <to>
                    <xdr:col>4</xdr:col>
                    <xdr:colOff>289560</xdr:colOff>
                    <xdr:row>155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9" name="Check Box 27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155</xdr:row>
                    <xdr:rowOff>121920</xdr:rowOff>
                  </from>
                  <to>
                    <xdr:col>5</xdr:col>
                    <xdr:colOff>289560</xdr:colOff>
                    <xdr:row>155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50" name="Check Box 272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155</xdr:row>
                    <xdr:rowOff>121920</xdr:rowOff>
                  </from>
                  <to>
                    <xdr:col>6</xdr:col>
                    <xdr:colOff>297180</xdr:colOff>
                    <xdr:row>155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1" name="Check Box 273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156</xdr:row>
                    <xdr:rowOff>121920</xdr:rowOff>
                  </from>
                  <to>
                    <xdr:col>4</xdr:col>
                    <xdr:colOff>289560</xdr:colOff>
                    <xdr:row>156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52" name="Check Box 274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156</xdr:row>
                    <xdr:rowOff>121920</xdr:rowOff>
                  </from>
                  <to>
                    <xdr:col>5</xdr:col>
                    <xdr:colOff>289560</xdr:colOff>
                    <xdr:row>156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53" name="Check Box 275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156</xdr:row>
                    <xdr:rowOff>121920</xdr:rowOff>
                  </from>
                  <to>
                    <xdr:col>6</xdr:col>
                    <xdr:colOff>297180</xdr:colOff>
                    <xdr:row>156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4" name="Check Box 27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157</xdr:row>
                    <xdr:rowOff>121920</xdr:rowOff>
                  </from>
                  <to>
                    <xdr:col>4</xdr:col>
                    <xdr:colOff>289560</xdr:colOff>
                    <xdr:row>157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55" name="Check Box 277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157</xdr:row>
                    <xdr:rowOff>121920</xdr:rowOff>
                  </from>
                  <to>
                    <xdr:col>5</xdr:col>
                    <xdr:colOff>289560</xdr:colOff>
                    <xdr:row>157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6" name="Check Box 278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157</xdr:row>
                    <xdr:rowOff>121920</xdr:rowOff>
                  </from>
                  <to>
                    <xdr:col>6</xdr:col>
                    <xdr:colOff>297180</xdr:colOff>
                    <xdr:row>157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57" name="Check Box 27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158</xdr:row>
                    <xdr:rowOff>121920</xdr:rowOff>
                  </from>
                  <to>
                    <xdr:col>4</xdr:col>
                    <xdr:colOff>289560</xdr:colOff>
                    <xdr:row>158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8" name="Check Box 28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158</xdr:row>
                    <xdr:rowOff>121920</xdr:rowOff>
                  </from>
                  <to>
                    <xdr:col>5</xdr:col>
                    <xdr:colOff>289560</xdr:colOff>
                    <xdr:row>158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9" name="Check Box 281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158</xdr:row>
                    <xdr:rowOff>121920</xdr:rowOff>
                  </from>
                  <to>
                    <xdr:col>6</xdr:col>
                    <xdr:colOff>297180</xdr:colOff>
                    <xdr:row>158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60" name="Check Box 28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127</xdr:row>
                    <xdr:rowOff>121920</xdr:rowOff>
                  </from>
                  <to>
                    <xdr:col>4</xdr:col>
                    <xdr:colOff>304800</xdr:colOff>
                    <xdr:row>127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61" name="Check Box 28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127</xdr:row>
                    <xdr:rowOff>121920</xdr:rowOff>
                  </from>
                  <to>
                    <xdr:col>5</xdr:col>
                    <xdr:colOff>304800</xdr:colOff>
                    <xdr:row>127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62" name="Check Box 28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127</xdr:row>
                    <xdr:rowOff>121920</xdr:rowOff>
                  </from>
                  <to>
                    <xdr:col>7</xdr:col>
                    <xdr:colOff>0</xdr:colOff>
                    <xdr:row>127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63" name="Check Box 28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128</xdr:row>
                    <xdr:rowOff>121920</xdr:rowOff>
                  </from>
                  <to>
                    <xdr:col>4</xdr:col>
                    <xdr:colOff>304800</xdr:colOff>
                    <xdr:row>128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64" name="Check Box 28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128</xdr:row>
                    <xdr:rowOff>121920</xdr:rowOff>
                  </from>
                  <to>
                    <xdr:col>5</xdr:col>
                    <xdr:colOff>304800</xdr:colOff>
                    <xdr:row>128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65" name="Check Box 28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128</xdr:row>
                    <xdr:rowOff>121920</xdr:rowOff>
                  </from>
                  <to>
                    <xdr:col>7</xdr:col>
                    <xdr:colOff>0</xdr:colOff>
                    <xdr:row>128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66" name="Check Box 28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116</xdr:row>
                    <xdr:rowOff>68580</xdr:rowOff>
                  </from>
                  <to>
                    <xdr:col>4</xdr:col>
                    <xdr:colOff>304800</xdr:colOff>
                    <xdr:row>116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67" name="Check Box 28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116</xdr:row>
                    <xdr:rowOff>68580</xdr:rowOff>
                  </from>
                  <to>
                    <xdr:col>5</xdr:col>
                    <xdr:colOff>304800</xdr:colOff>
                    <xdr:row>116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8" name="Check Box 29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116</xdr:row>
                    <xdr:rowOff>68580</xdr:rowOff>
                  </from>
                  <to>
                    <xdr:col>7</xdr:col>
                    <xdr:colOff>0</xdr:colOff>
                    <xdr:row>116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9" name="Check Box 29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117</xdr:row>
                    <xdr:rowOff>68580</xdr:rowOff>
                  </from>
                  <to>
                    <xdr:col>4</xdr:col>
                    <xdr:colOff>304800</xdr:colOff>
                    <xdr:row>117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0" name="Check Box 29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117</xdr:row>
                    <xdr:rowOff>68580</xdr:rowOff>
                  </from>
                  <to>
                    <xdr:col>5</xdr:col>
                    <xdr:colOff>304800</xdr:colOff>
                    <xdr:row>117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71" name="Check Box 29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117</xdr:row>
                    <xdr:rowOff>68580</xdr:rowOff>
                  </from>
                  <to>
                    <xdr:col>7</xdr:col>
                    <xdr:colOff>0</xdr:colOff>
                    <xdr:row>117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72" name="Check Box 29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118</xdr:row>
                    <xdr:rowOff>68580</xdr:rowOff>
                  </from>
                  <to>
                    <xdr:col>4</xdr:col>
                    <xdr:colOff>304800</xdr:colOff>
                    <xdr:row>118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73" name="Check Box 29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118</xdr:row>
                    <xdr:rowOff>68580</xdr:rowOff>
                  </from>
                  <to>
                    <xdr:col>5</xdr:col>
                    <xdr:colOff>304800</xdr:colOff>
                    <xdr:row>118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74" name="Check Box 29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118</xdr:row>
                    <xdr:rowOff>68580</xdr:rowOff>
                  </from>
                  <to>
                    <xdr:col>7</xdr:col>
                    <xdr:colOff>0</xdr:colOff>
                    <xdr:row>118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75" name="Check Box 29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119</xdr:row>
                    <xdr:rowOff>68580</xdr:rowOff>
                  </from>
                  <to>
                    <xdr:col>4</xdr:col>
                    <xdr:colOff>304800</xdr:colOff>
                    <xdr:row>119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76" name="Check Box 29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119</xdr:row>
                    <xdr:rowOff>68580</xdr:rowOff>
                  </from>
                  <to>
                    <xdr:col>5</xdr:col>
                    <xdr:colOff>304800</xdr:colOff>
                    <xdr:row>119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77" name="Check Box 29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119</xdr:row>
                    <xdr:rowOff>68580</xdr:rowOff>
                  </from>
                  <to>
                    <xdr:col>7</xdr:col>
                    <xdr:colOff>0</xdr:colOff>
                    <xdr:row>119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78" name="Check Box 30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120</xdr:row>
                    <xdr:rowOff>68580</xdr:rowOff>
                  </from>
                  <to>
                    <xdr:col>4</xdr:col>
                    <xdr:colOff>304800</xdr:colOff>
                    <xdr:row>120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79" name="Check Box 30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120</xdr:row>
                    <xdr:rowOff>68580</xdr:rowOff>
                  </from>
                  <to>
                    <xdr:col>5</xdr:col>
                    <xdr:colOff>304800</xdr:colOff>
                    <xdr:row>120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80" name="Check Box 30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120</xdr:row>
                    <xdr:rowOff>68580</xdr:rowOff>
                  </from>
                  <to>
                    <xdr:col>7</xdr:col>
                    <xdr:colOff>0</xdr:colOff>
                    <xdr:row>120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81" name="Check Box 30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121</xdr:row>
                    <xdr:rowOff>68580</xdr:rowOff>
                  </from>
                  <to>
                    <xdr:col>4</xdr:col>
                    <xdr:colOff>304800</xdr:colOff>
                    <xdr:row>121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82" name="Check Box 30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121</xdr:row>
                    <xdr:rowOff>68580</xdr:rowOff>
                  </from>
                  <to>
                    <xdr:col>5</xdr:col>
                    <xdr:colOff>304800</xdr:colOff>
                    <xdr:row>121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83" name="Check Box 30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121</xdr:row>
                    <xdr:rowOff>68580</xdr:rowOff>
                  </from>
                  <to>
                    <xdr:col>7</xdr:col>
                    <xdr:colOff>0</xdr:colOff>
                    <xdr:row>121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84" name="Check Box 30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122</xdr:row>
                    <xdr:rowOff>68580</xdr:rowOff>
                  </from>
                  <to>
                    <xdr:col>4</xdr:col>
                    <xdr:colOff>304800</xdr:colOff>
                    <xdr:row>122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85" name="Check Box 30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122</xdr:row>
                    <xdr:rowOff>68580</xdr:rowOff>
                  </from>
                  <to>
                    <xdr:col>5</xdr:col>
                    <xdr:colOff>304800</xdr:colOff>
                    <xdr:row>122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86" name="Check Box 30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122</xdr:row>
                    <xdr:rowOff>68580</xdr:rowOff>
                  </from>
                  <to>
                    <xdr:col>7</xdr:col>
                    <xdr:colOff>0</xdr:colOff>
                    <xdr:row>122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87" name="Check Box 309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123</xdr:row>
                    <xdr:rowOff>68580</xdr:rowOff>
                  </from>
                  <to>
                    <xdr:col>4</xdr:col>
                    <xdr:colOff>304800</xdr:colOff>
                    <xdr:row>123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88" name="Check Box 310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123</xdr:row>
                    <xdr:rowOff>68580</xdr:rowOff>
                  </from>
                  <to>
                    <xdr:col>5</xdr:col>
                    <xdr:colOff>304800</xdr:colOff>
                    <xdr:row>123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89" name="Check Box 31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123</xdr:row>
                    <xdr:rowOff>68580</xdr:rowOff>
                  </from>
                  <to>
                    <xdr:col>7</xdr:col>
                    <xdr:colOff>0</xdr:colOff>
                    <xdr:row>123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90" name="Check Box 31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124</xdr:row>
                    <xdr:rowOff>68580</xdr:rowOff>
                  </from>
                  <to>
                    <xdr:col>4</xdr:col>
                    <xdr:colOff>304800</xdr:colOff>
                    <xdr:row>124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91" name="Check Box 31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124</xdr:row>
                    <xdr:rowOff>68580</xdr:rowOff>
                  </from>
                  <to>
                    <xdr:col>5</xdr:col>
                    <xdr:colOff>304800</xdr:colOff>
                    <xdr:row>124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92" name="Check Box 31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124</xdr:row>
                    <xdr:rowOff>68580</xdr:rowOff>
                  </from>
                  <to>
                    <xdr:col>7</xdr:col>
                    <xdr:colOff>0</xdr:colOff>
                    <xdr:row>124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93" name="Check Box 32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71</xdr:row>
                    <xdr:rowOff>99060</xdr:rowOff>
                  </from>
                  <to>
                    <xdr:col>4</xdr:col>
                    <xdr:colOff>304800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94" name="Check Box 32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71</xdr:row>
                    <xdr:rowOff>99060</xdr:rowOff>
                  </from>
                  <to>
                    <xdr:col>5</xdr:col>
                    <xdr:colOff>304800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95" name="Check Box 32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71</xdr:row>
                    <xdr:rowOff>99060</xdr:rowOff>
                  </from>
                  <to>
                    <xdr:col>7</xdr:col>
                    <xdr:colOff>0</xdr:colOff>
                    <xdr:row>71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96" name="Check Box 324">
              <controlPr locked="0" defaultSize="0" autoFill="0" autoLine="0" autoPict="0">
                <anchor moveWithCells="1">
                  <from>
                    <xdr:col>4</xdr:col>
                    <xdr:colOff>68580</xdr:colOff>
                    <xdr:row>75</xdr:row>
                    <xdr:rowOff>106680</xdr:rowOff>
                  </from>
                  <to>
                    <xdr:col>5</xdr:col>
                    <xdr:colOff>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97" name="Check Box 325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75</xdr:row>
                    <xdr:rowOff>106680</xdr:rowOff>
                  </from>
                  <to>
                    <xdr:col>6</xdr:col>
                    <xdr:colOff>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98" name="Check Box 326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75</xdr:row>
                    <xdr:rowOff>106680</xdr:rowOff>
                  </from>
                  <to>
                    <xdr:col>7</xdr:col>
                    <xdr:colOff>7620</xdr:colOff>
                    <xdr:row>75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99" name="Check Box 32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76</xdr:row>
                    <xdr:rowOff>99060</xdr:rowOff>
                  </from>
                  <to>
                    <xdr:col>4</xdr:col>
                    <xdr:colOff>304800</xdr:colOff>
                    <xdr:row>76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0" name="Check Box 32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76</xdr:row>
                    <xdr:rowOff>99060</xdr:rowOff>
                  </from>
                  <to>
                    <xdr:col>5</xdr:col>
                    <xdr:colOff>304800</xdr:colOff>
                    <xdr:row>76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01" name="Check Box 32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76</xdr:row>
                    <xdr:rowOff>99060</xdr:rowOff>
                  </from>
                  <to>
                    <xdr:col>7</xdr:col>
                    <xdr:colOff>0</xdr:colOff>
                    <xdr:row>76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2" name="Check Box 33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77</xdr:row>
                    <xdr:rowOff>99060</xdr:rowOff>
                  </from>
                  <to>
                    <xdr:col>4</xdr:col>
                    <xdr:colOff>304800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3" name="Check Box 33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77</xdr:row>
                    <xdr:rowOff>99060</xdr:rowOff>
                  </from>
                  <to>
                    <xdr:col>5</xdr:col>
                    <xdr:colOff>304800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4" name="Check Box 33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77</xdr:row>
                    <xdr:rowOff>99060</xdr:rowOff>
                  </from>
                  <to>
                    <xdr:col>7</xdr:col>
                    <xdr:colOff>0</xdr:colOff>
                    <xdr:row>77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5" name="Check Box 33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78</xdr:row>
                    <xdr:rowOff>99060</xdr:rowOff>
                  </from>
                  <to>
                    <xdr:col>4</xdr:col>
                    <xdr:colOff>304800</xdr:colOff>
                    <xdr:row>78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06" name="Check Box 33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78</xdr:row>
                    <xdr:rowOff>99060</xdr:rowOff>
                  </from>
                  <to>
                    <xdr:col>5</xdr:col>
                    <xdr:colOff>304800</xdr:colOff>
                    <xdr:row>78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07" name="Check Box 33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78</xdr:row>
                    <xdr:rowOff>99060</xdr:rowOff>
                  </from>
                  <to>
                    <xdr:col>7</xdr:col>
                    <xdr:colOff>0</xdr:colOff>
                    <xdr:row>78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8" name="Check Box 33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79</xdr:row>
                    <xdr:rowOff>99060</xdr:rowOff>
                  </from>
                  <to>
                    <xdr:col>4</xdr:col>
                    <xdr:colOff>304800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09" name="Check Box 33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79</xdr:row>
                    <xdr:rowOff>99060</xdr:rowOff>
                  </from>
                  <to>
                    <xdr:col>5</xdr:col>
                    <xdr:colOff>304800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0" name="Check Box 33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79</xdr:row>
                    <xdr:rowOff>99060</xdr:rowOff>
                  </from>
                  <to>
                    <xdr:col>7</xdr:col>
                    <xdr:colOff>0</xdr:colOff>
                    <xdr:row>79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1" name="Check Box 340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80</xdr:row>
                    <xdr:rowOff>68580</xdr:rowOff>
                  </from>
                  <to>
                    <xdr:col>5</xdr:col>
                    <xdr:colOff>297180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2" name="Check Box 34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89</xdr:row>
                    <xdr:rowOff>99060</xdr:rowOff>
                  </from>
                  <to>
                    <xdr:col>4</xdr:col>
                    <xdr:colOff>304800</xdr:colOff>
                    <xdr:row>89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3" name="Check Box 343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89</xdr:row>
                    <xdr:rowOff>99060</xdr:rowOff>
                  </from>
                  <to>
                    <xdr:col>5</xdr:col>
                    <xdr:colOff>304800</xdr:colOff>
                    <xdr:row>89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4" name="Check Box 344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89</xdr:row>
                    <xdr:rowOff>99060</xdr:rowOff>
                  </from>
                  <to>
                    <xdr:col>7</xdr:col>
                    <xdr:colOff>0</xdr:colOff>
                    <xdr:row>89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15" name="Check Box 34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90</xdr:row>
                    <xdr:rowOff>99060</xdr:rowOff>
                  </from>
                  <to>
                    <xdr:col>4</xdr:col>
                    <xdr:colOff>304800</xdr:colOff>
                    <xdr:row>90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16" name="Check Box 34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90</xdr:row>
                    <xdr:rowOff>99060</xdr:rowOff>
                  </from>
                  <to>
                    <xdr:col>5</xdr:col>
                    <xdr:colOff>304800</xdr:colOff>
                    <xdr:row>90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17" name="Check Box 34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90</xdr:row>
                    <xdr:rowOff>99060</xdr:rowOff>
                  </from>
                  <to>
                    <xdr:col>7</xdr:col>
                    <xdr:colOff>0</xdr:colOff>
                    <xdr:row>90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18" name="Check Box 34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93</xdr:row>
                    <xdr:rowOff>99060</xdr:rowOff>
                  </from>
                  <to>
                    <xdr:col>4</xdr:col>
                    <xdr:colOff>304800</xdr:colOff>
                    <xdr:row>93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19" name="Check Box 34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93</xdr:row>
                    <xdr:rowOff>99060</xdr:rowOff>
                  </from>
                  <to>
                    <xdr:col>5</xdr:col>
                    <xdr:colOff>304800</xdr:colOff>
                    <xdr:row>93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20" name="Check Box 35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93</xdr:row>
                    <xdr:rowOff>99060</xdr:rowOff>
                  </from>
                  <to>
                    <xdr:col>7</xdr:col>
                    <xdr:colOff>0</xdr:colOff>
                    <xdr:row>93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21" name="Check Box 351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94</xdr:row>
                    <xdr:rowOff>99060</xdr:rowOff>
                  </from>
                  <to>
                    <xdr:col>4</xdr:col>
                    <xdr:colOff>304800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22" name="Check Box 35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94</xdr:row>
                    <xdr:rowOff>99060</xdr:rowOff>
                  </from>
                  <to>
                    <xdr:col>5</xdr:col>
                    <xdr:colOff>304800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23" name="Check Box 35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94</xdr:row>
                    <xdr:rowOff>99060</xdr:rowOff>
                  </from>
                  <to>
                    <xdr:col>7</xdr:col>
                    <xdr:colOff>0</xdr:colOff>
                    <xdr:row>94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4" name="Check Box 354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95</xdr:row>
                    <xdr:rowOff>99060</xdr:rowOff>
                  </from>
                  <to>
                    <xdr:col>4</xdr:col>
                    <xdr:colOff>304800</xdr:colOff>
                    <xdr:row>95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25" name="Check Box 355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95</xdr:row>
                    <xdr:rowOff>99060</xdr:rowOff>
                  </from>
                  <to>
                    <xdr:col>5</xdr:col>
                    <xdr:colOff>304800</xdr:colOff>
                    <xdr:row>95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26" name="Check Box 356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95</xdr:row>
                    <xdr:rowOff>99060</xdr:rowOff>
                  </from>
                  <to>
                    <xdr:col>7</xdr:col>
                    <xdr:colOff>0</xdr:colOff>
                    <xdr:row>95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27" name="Check Box 357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98</xdr:row>
                    <xdr:rowOff>99060</xdr:rowOff>
                  </from>
                  <to>
                    <xdr:col>4</xdr:col>
                    <xdr:colOff>304800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28" name="Check Box 358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98</xdr:row>
                    <xdr:rowOff>99060</xdr:rowOff>
                  </from>
                  <to>
                    <xdr:col>5</xdr:col>
                    <xdr:colOff>304800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29" name="Check Box 359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98</xdr:row>
                    <xdr:rowOff>99060</xdr:rowOff>
                  </from>
                  <to>
                    <xdr:col>7</xdr:col>
                    <xdr:colOff>0</xdr:colOff>
                    <xdr:row>98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30" name="Check Box 36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99</xdr:row>
                    <xdr:rowOff>99060</xdr:rowOff>
                  </from>
                  <to>
                    <xdr:col>4</xdr:col>
                    <xdr:colOff>304800</xdr:colOff>
                    <xdr:row>99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31" name="Check Box 361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99</xdr:row>
                    <xdr:rowOff>99060</xdr:rowOff>
                  </from>
                  <to>
                    <xdr:col>5</xdr:col>
                    <xdr:colOff>304800</xdr:colOff>
                    <xdr:row>99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32" name="Check Box 362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99</xdr:row>
                    <xdr:rowOff>99060</xdr:rowOff>
                  </from>
                  <to>
                    <xdr:col>7</xdr:col>
                    <xdr:colOff>0</xdr:colOff>
                    <xdr:row>99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33" name="Check Box 366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72</xdr:row>
                    <xdr:rowOff>99060</xdr:rowOff>
                  </from>
                  <to>
                    <xdr:col>4</xdr:col>
                    <xdr:colOff>304800</xdr:colOff>
                    <xdr:row>72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34" name="Check Box 367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72</xdr:row>
                    <xdr:rowOff>99060</xdr:rowOff>
                  </from>
                  <to>
                    <xdr:col>5</xdr:col>
                    <xdr:colOff>304800</xdr:colOff>
                    <xdr:row>72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35" name="Check Box 368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72</xdr:row>
                    <xdr:rowOff>99060</xdr:rowOff>
                  </from>
                  <to>
                    <xdr:col>7</xdr:col>
                    <xdr:colOff>0</xdr:colOff>
                    <xdr:row>72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6" name="Check Box 37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81</xdr:row>
                    <xdr:rowOff>99060</xdr:rowOff>
                  </from>
                  <to>
                    <xdr:col>5</xdr:col>
                    <xdr:colOff>304800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37" name="Check Box 37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82</xdr:row>
                    <xdr:rowOff>99060</xdr:rowOff>
                  </from>
                  <to>
                    <xdr:col>5</xdr:col>
                    <xdr:colOff>304800</xdr:colOff>
                    <xdr:row>82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38" name="Check Box 315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62</xdr:row>
                    <xdr:rowOff>99060</xdr:rowOff>
                  </from>
                  <to>
                    <xdr:col>4</xdr:col>
                    <xdr:colOff>304800</xdr:colOff>
                    <xdr:row>62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39" name="Check Box 316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62</xdr:row>
                    <xdr:rowOff>99060</xdr:rowOff>
                  </from>
                  <to>
                    <xdr:col>5</xdr:col>
                    <xdr:colOff>304800</xdr:colOff>
                    <xdr:row>62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40" name="Check Box 317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62</xdr:row>
                    <xdr:rowOff>99060</xdr:rowOff>
                  </from>
                  <to>
                    <xdr:col>7</xdr:col>
                    <xdr:colOff>0</xdr:colOff>
                    <xdr:row>62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41" name="Check Box 31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64</xdr:row>
                    <xdr:rowOff>99060</xdr:rowOff>
                  </from>
                  <to>
                    <xdr:col>4</xdr:col>
                    <xdr:colOff>304800</xdr:colOff>
                    <xdr:row>64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42" name="Check Box 31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64</xdr:row>
                    <xdr:rowOff>99060</xdr:rowOff>
                  </from>
                  <to>
                    <xdr:col>5</xdr:col>
                    <xdr:colOff>304800</xdr:colOff>
                    <xdr:row>64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43" name="Check Box 32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64</xdr:row>
                    <xdr:rowOff>99060</xdr:rowOff>
                  </from>
                  <to>
                    <xdr:col>7</xdr:col>
                    <xdr:colOff>0</xdr:colOff>
                    <xdr:row>64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44" name="Check Box 363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63</xdr:row>
                    <xdr:rowOff>99060</xdr:rowOff>
                  </from>
                  <to>
                    <xdr:col>4</xdr:col>
                    <xdr:colOff>304800</xdr:colOff>
                    <xdr:row>63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45" name="Check Box 364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63</xdr:row>
                    <xdr:rowOff>99060</xdr:rowOff>
                  </from>
                  <to>
                    <xdr:col>5</xdr:col>
                    <xdr:colOff>304800</xdr:colOff>
                    <xdr:row>63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46" name="Check Box 365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63</xdr:row>
                    <xdr:rowOff>99060</xdr:rowOff>
                  </from>
                  <to>
                    <xdr:col>7</xdr:col>
                    <xdr:colOff>0</xdr:colOff>
                    <xdr:row>63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7" name="Check Box 381">
              <controlPr locked="0" defaultSize="0" autoFill="0" autoLine="0" autoPict="0" altText="_x000a_">
                <anchor moveWithCells="1">
                  <from>
                    <xdr:col>4</xdr:col>
                    <xdr:colOff>45720</xdr:colOff>
                    <xdr:row>16</xdr:row>
                    <xdr:rowOff>106680</xdr:rowOff>
                  </from>
                  <to>
                    <xdr:col>4</xdr:col>
                    <xdr:colOff>259080</xdr:colOff>
                    <xdr:row>16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8" name="Check Box 382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16</xdr:row>
                    <xdr:rowOff>99060</xdr:rowOff>
                  </from>
                  <to>
                    <xdr:col>5</xdr:col>
                    <xdr:colOff>304800</xdr:colOff>
                    <xdr:row>16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9" name="Check Box 383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16</xdr:row>
                    <xdr:rowOff>99060</xdr:rowOff>
                  </from>
                  <to>
                    <xdr:col>6</xdr:col>
                    <xdr:colOff>297180</xdr:colOff>
                    <xdr:row>16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0" name="Check Box 390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80</xdr:row>
                    <xdr:rowOff>68580</xdr:rowOff>
                  </from>
                  <to>
                    <xdr:col>4</xdr:col>
                    <xdr:colOff>297180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1" name="Check Box 391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80</xdr:row>
                    <xdr:rowOff>68580</xdr:rowOff>
                  </from>
                  <to>
                    <xdr:col>6</xdr:col>
                    <xdr:colOff>304800</xdr:colOff>
                    <xdr:row>80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2" name="Check Box 392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81</xdr:row>
                    <xdr:rowOff>99060</xdr:rowOff>
                  </from>
                  <to>
                    <xdr:col>4</xdr:col>
                    <xdr:colOff>289560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3" name="Check Box 393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81</xdr:row>
                    <xdr:rowOff>99060</xdr:rowOff>
                  </from>
                  <to>
                    <xdr:col>6</xdr:col>
                    <xdr:colOff>297180</xdr:colOff>
                    <xdr:row>81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4" name="Check Box 394">
              <controlPr locked="0" defaultSize="0" autoFill="0" autoLine="0" autoPict="0">
                <anchor moveWithCells="1">
                  <from>
                    <xdr:col>4</xdr:col>
                    <xdr:colOff>68580</xdr:colOff>
                    <xdr:row>82</xdr:row>
                    <xdr:rowOff>106680</xdr:rowOff>
                  </from>
                  <to>
                    <xdr:col>4</xdr:col>
                    <xdr:colOff>289560</xdr:colOff>
                    <xdr:row>82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5" name="Check Box 395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106680</xdr:rowOff>
                  </from>
                  <to>
                    <xdr:col>6</xdr:col>
                    <xdr:colOff>297180</xdr:colOff>
                    <xdr:row>82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56" name="Check Box 396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22</xdr:row>
                    <xdr:rowOff>68580</xdr:rowOff>
                  </from>
                  <to>
                    <xdr:col>6</xdr:col>
                    <xdr:colOff>304800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57" name="Check Box 397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22</xdr:row>
                    <xdr:rowOff>68580</xdr:rowOff>
                  </from>
                  <to>
                    <xdr:col>4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58" name="Check Box 398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22</xdr:row>
                    <xdr:rowOff>68580</xdr:rowOff>
                  </from>
                  <to>
                    <xdr:col>5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59" name="Check Box 39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143</xdr:row>
                    <xdr:rowOff>121920</xdr:rowOff>
                  </from>
                  <to>
                    <xdr:col>4</xdr:col>
                    <xdr:colOff>289560</xdr:colOff>
                    <xdr:row>143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0" name="Check Box 400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143</xdr:row>
                    <xdr:rowOff>121920</xdr:rowOff>
                  </from>
                  <to>
                    <xdr:col>5</xdr:col>
                    <xdr:colOff>289560</xdr:colOff>
                    <xdr:row>143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61" name="Check Box 401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143</xdr:row>
                    <xdr:rowOff>121920</xdr:rowOff>
                  </from>
                  <to>
                    <xdr:col>6</xdr:col>
                    <xdr:colOff>297180</xdr:colOff>
                    <xdr:row>143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2" name="Check Box 40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144</xdr:row>
                    <xdr:rowOff>121920</xdr:rowOff>
                  </from>
                  <to>
                    <xdr:col>4</xdr:col>
                    <xdr:colOff>297180</xdr:colOff>
                    <xdr:row>144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63" name="Check Box 40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144</xdr:row>
                    <xdr:rowOff>121920</xdr:rowOff>
                  </from>
                  <to>
                    <xdr:col>5</xdr:col>
                    <xdr:colOff>289560</xdr:colOff>
                    <xdr:row>144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64" name="Check Box 404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144</xdr:row>
                    <xdr:rowOff>121920</xdr:rowOff>
                  </from>
                  <to>
                    <xdr:col>6</xdr:col>
                    <xdr:colOff>297180</xdr:colOff>
                    <xdr:row>144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65" name="Check Box 40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145</xdr:row>
                    <xdr:rowOff>121920</xdr:rowOff>
                  </from>
                  <to>
                    <xdr:col>4</xdr:col>
                    <xdr:colOff>289560</xdr:colOff>
                    <xdr:row>145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66" name="Check Box 406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145</xdr:row>
                    <xdr:rowOff>121920</xdr:rowOff>
                  </from>
                  <to>
                    <xdr:col>5</xdr:col>
                    <xdr:colOff>289560</xdr:colOff>
                    <xdr:row>145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67" name="Check Box 407">
              <controlPr locked="0" defaultSize="0" autoFill="0" autoLine="0" autoPict="0">
                <anchor moveWithCells="1">
                  <from>
                    <xdr:col>6</xdr:col>
                    <xdr:colOff>45720</xdr:colOff>
                    <xdr:row>145</xdr:row>
                    <xdr:rowOff>121920</xdr:rowOff>
                  </from>
                  <to>
                    <xdr:col>6</xdr:col>
                    <xdr:colOff>297180</xdr:colOff>
                    <xdr:row>145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8" name="Check Box 408">
              <controlPr locked="0" defaultSize="0" autoFill="0" autoLine="0" autoPict="0">
                <anchor moveWithCells="1">
                  <from>
                    <xdr:col>4</xdr:col>
                    <xdr:colOff>60960</xdr:colOff>
                    <xdr:row>109</xdr:row>
                    <xdr:rowOff>68580</xdr:rowOff>
                  </from>
                  <to>
                    <xdr:col>4</xdr:col>
                    <xdr:colOff>304800</xdr:colOff>
                    <xdr:row>109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69" name="Check Box 409">
              <controlPr locked="0" defaultSize="0" autoFill="0" autoLine="0" autoPict="0">
                <anchor moveWithCells="1">
                  <from>
                    <xdr:col>5</xdr:col>
                    <xdr:colOff>60960</xdr:colOff>
                    <xdr:row>109</xdr:row>
                    <xdr:rowOff>68580</xdr:rowOff>
                  </from>
                  <to>
                    <xdr:col>5</xdr:col>
                    <xdr:colOff>304800</xdr:colOff>
                    <xdr:row>109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0" name="Check Box 410">
              <controlPr locked="0" defaultSize="0" autoFill="0" autoLine="0" autoPict="0">
                <anchor moveWithCells="1">
                  <from>
                    <xdr:col>6</xdr:col>
                    <xdr:colOff>68580</xdr:colOff>
                    <xdr:row>109</xdr:row>
                    <xdr:rowOff>68580</xdr:rowOff>
                  </from>
                  <to>
                    <xdr:col>7</xdr:col>
                    <xdr:colOff>0</xdr:colOff>
                    <xdr:row>109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1" name="Check Box 411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22</xdr:row>
                    <xdr:rowOff>68580</xdr:rowOff>
                  </from>
                  <to>
                    <xdr:col>6</xdr:col>
                    <xdr:colOff>304800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72" name="Check Box 412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22</xdr:row>
                    <xdr:rowOff>68580</xdr:rowOff>
                  </from>
                  <to>
                    <xdr:col>4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73" name="Check Box 413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22</xdr:row>
                    <xdr:rowOff>68580</xdr:rowOff>
                  </from>
                  <to>
                    <xdr:col>5</xdr:col>
                    <xdr:colOff>297180</xdr:colOff>
                    <xdr:row>22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74" name="Check Box 414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68580</xdr:rowOff>
                  </from>
                  <to>
                    <xdr:col>6</xdr:col>
                    <xdr:colOff>304800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75" name="Check Box 415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68580</xdr:rowOff>
                  </from>
                  <to>
                    <xdr:col>4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76" name="Check Box 416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23</xdr:row>
                    <xdr:rowOff>68580</xdr:rowOff>
                  </from>
                  <to>
                    <xdr:col>5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77" name="Check Box 417">
              <controlPr locked="0"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68580</xdr:rowOff>
                  </from>
                  <to>
                    <xdr:col>6</xdr:col>
                    <xdr:colOff>304800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78" name="Check Box 418">
              <controlPr locked="0" defaultSize="0" autoFill="0" autoLine="0" autoPict="0">
                <anchor moveWithCells="1">
                  <from>
                    <xdr:col>4</xdr:col>
                    <xdr:colOff>45720</xdr:colOff>
                    <xdr:row>23</xdr:row>
                    <xdr:rowOff>68580</xdr:rowOff>
                  </from>
                  <to>
                    <xdr:col>4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79" name="Check Box 419">
              <controlPr locked="0" defaultSize="0" autoFill="0" autoLine="0" autoPict="0">
                <anchor moveWithCells="1">
                  <from>
                    <xdr:col>5</xdr:col>
                    <xdr:colOff>45720</xdr:colOff>
                    <xdr:row>23</xdr:row>
                    <xdr:rowOff>68580</xdr:rowOff>
                  </from>
                  <to>
                    <xdr:col>5</xdr:col>
                    <xdr:colOff>297180</xdr:colOff>
                    <xdr:row>23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6E4B5A64A9524DAAFB3891FACAB13B" ma:contentTypeVersion="1" ma:contentTypeDescription="Create a new document." ma:contentTypeScope="" ma:versionID="7eefc7ecf127b350b73d7a2125548e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EEA9AD-DED9-4B9F-B597-2BF445F4CBC2}"/>
</file>

<file path=customXml/itemProps2.xml><?xml version="1.0" encoding="utf-8"?>
<ds:datastoreItem xmlns:ds="http://schemas.openxmlformats.org/officeDocument/2006/customXml" ds:itemID="{930F4C2A-474C-4D73-8315-48C689C61C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DD3DA9-6066-430A-91CE-9C36F00654E1}">
  <ds:schemaRefs>
    <ds:schemaRef ds:uri="http://purl.org/dc/terms/"/>
    <ds:schemaRef ds:uri="239123c5-1dd3-4918-96b3-0c2066a1f079"/>
    <ds:schemaRef ds:uri="http://purl.org/dc/dcmitype/"/>
    <ds:schemaRef ds:uri="6aa5c4f9-978c-4c30-8777-67803b1281e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GreenGov Checklist</vt:lpstr>
      <vt:lpstr>'GreenGov Checklist'!Print_Area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Reis, Matthew</dc:creator>
  <cp:keywords/>
  <dc:description/>
  <cp:lastModifiedBy>Reis, Matthew</cp:lastModifiedBy>
  <cp:revision/>
  <cp:lastPrinted>2024-03-25T14:21:04Z</cp:lastPrinted>
  <dcterms:created xsi:type="dcterms:W3CDTF">2019-07-31T12:45:00Z</dcterms:created>
  <dcterms:modified xsi:type="dcterms:W3CDTF">2024-03-25T14:23:56Z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0x0101009F6E4B5A64A9524DAAFB3891FACAB13B</vt:lpwstr>
  </property>
  <property fmtid="{D5CDD505-2E9C-101B-9397-08002B2CF9AE}" pid="3" name="CofWorkbookId">
    <vt:lpwstr>d40286c3-9301-4c75-996b-123e105d814b</vt:lpwstr>
  </property>
  <property fmtid="{D5CDD505-2E9C-101B-9397-08002B2CF9AE}" pid="4" name="Order">
    <vt:r8>10000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